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řítok HOZ" sheetId="2" r:id="rId2"/>
    <sheet name="SO 02 - Bezpečnostní přeliv" sheetId="3" r:id="rId3"/>
    <sheet name="SO 03 - Odpadní koryto" sheetId="4" r:id="rId4"/>
    <sheet name="SO 04 - Zátopa nádrže" sheetId="5" r:id="rId5"/>
    <sheet name="SO 05 - Hráz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Přítok HOZ'!$C$81:$K$158</definedName>
    <definedName name="_xlnm.Print_Area" localSheetId="1">'SO 01 - Přítok HOZ'!$C$4:$J$39,'SO 01 - Přítok HOZ'!$C$45:$J$63,'SO 01 - Přítok HOZ'!$C$69:$K$158</definedName>
    <definedName name="_xlnm.Print_Titles" localSheetId="1">'SO 01 - Přítok HOZ'!$81:$81</definedName>
    <definedName name="_xlnm._FilterDatabase" localSheetId="2" hidden="1">'SO 02 - Bezpečnostní přeliv'!$C$87:$K$208</definedName>
    <definedName name="_xlnm.Print_Area" localSheetId="2">'SO 02 - Bezpečnostní přeliv'!$C$4:$J$39,'SO 02 - Bezpečnostní přeliv'!$C$45:$J$69,'SO 02 - Bezpečnostní přeliv'!$C$75:$K$208</definedName>
    <definedName name="_xlnm.Print_Titles" localSheetId="2">'SO 02 - Bezpečnostní přeliv'!$87:$87</definedName>
    <definedName name="_xlnm._FilterDatabase" localSheetId="3" hidden="1">'SO 03 - Odpadní koryto'!$C$87:$K$229</definedName>
    <definedName name="_xlnm.Print_Area" localSheetId="3">'SO 03 - Odpadní koryto'!$C$4:$J$39,'SO 03 - Odpadní koryto'!$C$45:$J$69,'SO 03 - Odpadní koryto'!$C$75:$K$229</definedName>
    <definedName name="_xlnm.Print_Titles" localSheetId="3">'SO 03 - Odpadní koryto'!$87:$87</definedName>
    <definedName name="_xlnm._FilterDatabase" localSheetId="4" hidden="1">'SO 04 - Zátopa nádrže'!$C$82:$K$216</definedName>
    <definedName name="_xlnm.Print_Area" localSheetId="4">'SO 04 - Zátopa nádrže'!$C$4:$J$39,'SO 04 - Zátopa nádrže'!$C$45:$J$64,'SO 04 - Zátopa nádrže'!$C$70:$K$216</definedName>
    <definedName name="_xlnm.Print_Titles" localSheetId="4">'SO 04 - Zátopa nádrže'!$82:$82</definedName>
    <definedName name="_xlnm._FilterDatabase" localSheetId="5" hidden="1">'SO 05 - Hráz'!$C$86:$K$194</definedName>
    <definedName name="_xlnm.Print_Area" localSheetId="5">'SO 05 - Hráz'!$C$4:$J$39,'SO 05 - Hráz'!$C$45:$J$68,'SO 05 - Hráz'!$C$74:$K$194</definedName>
    <definedName name="_xlnm.Print_Titles" localSheetId="5">'SO 05 - Hráz'!$86:$86</definedName>
    <definedName name="_xlnm._FilterDatabase" localSheetId="6" hidden="1">'VRN - Vedlejší rozpočtové...'!$C$80:$K$114</definedName>
    <definedName name="_xlnm.Print_Area" localSheetId="6">'VRN - Vedlejší rozpočtové...'!$C$4:$J$39,'VRN - Vedlejší rozpočtové...'!$C$45:$J$62,'VRN - Vedlejší rozpočtové...'!$C$68:$K$114</definedName>
    <definedName name="_xlnm.Print_Titles" localSheetId="6">'VRN - Vedlejší rozpočtové...'!$80:$80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55"/>
  <c r="J17"/>
  <c r="J15"/>
  <c r="E15"/>
  <c r="F77"/>
  <c r="J14"/>
  <c r="J12"/>
  <c r="J75"/>
  <c r="E7"/>
  <c r="E48"/>
  <c i="6" r="J37"/>
  <c r="J36"/>
  <c i="1" r="AY59"/>
  <c i="6" r="J35"/>
  <c i="1" r="AX59"/>
  <c i="6"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T117"/>
  <c r="R118"/>
  <c r="R117"/>
  <c r="P118"/>
  <c r="P117"/>
  <c r="BI111"/>
  <c r="BH111"/>
  <c r="BG111"/>
  <c r="BF111"/>
  <c r="T111"/>
  <c r="T110"/>
  <c r="R111"/>
  <c r="R110"/>
  <c r="P111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55"/>
  <c r="J17"/>
  <c r="J15"/>
  <c r="E15"/>
  <c r="F83"/>
  <c r="J14"/>
  <c r="J12"/>
  <c r="J52"/>
  <c r="E7"/>
  <c r="E48"/>
  <c i="5" r="J37"/>
  <c r="J36"/>
  <c i="1" r="AY58"/>
  <c i="5" r="J35"/>
  <c i="1" r="AX58"/>
  <c i="5" r="BI214"/>
  <c r="BH214"/>
  <c r="BG214"/>
  <c r="BF214"/>
  <c r="T214"/>
  <c r="T213"/>
  <c r="R214"/>
  <c r="R213"/>
  <c r="P214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49"/>
  <c r="BH149"/>
  <c r="BG149"/>
  <c r="BF149"/>
  <c r="T149"/>
  <c r="R149"/>
  <c r="P149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77"/>
  <c r="E7"/>
  <c r="E48"/>
  <c i="4" r="J37"/>
  <c r="J36"/>
  <c i="1" r="AY57"/>
  <c i="4" r="J35"/>
  <c i="1" r="AX57"/>
  <c i="4" r="BI227"/>
  <c r="BH227"/>
  <c r="BG227"/>
  <c r="BF227"/>
  <c r="T227"/>
  <c r="T226"/>
  <c r="R227"/>
  <c r="R226"/>
  <c r="P227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T191"/>
  <c r="R192"/>
  <c r="R191"/>
  <c r="P192"/>
  <c r="P191"/>
  <c r="BI185"/>
  <c r="BH185"/>
  <c r="BG185"/>
  <c r="BF185"/>
  <c r="T185"/>
  <c r="T184"/>
  <c r="R185"/>
  <c r="R184"/>
  <c r="P185"/>
  <c r="P184"/>
  <c r="BI180"/>
  <c r="BH180"/>
  <c r="BG180"/>
  <c r="BF180"/>
  <c r="T180"/>
  <c r="T179"/>
  <c r="R180"/>
  <c r="R179"/>
  <c r="P180"/>
  <c r="P179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1"/>
  <c r="BH91"/>
  <c r="BG91"/>
  <c r="BF91"/>
  <c r="T91"/>
  <c r="R91"/>
  <c r="P91"/>
  <c r="F82"/>
  <c r="E80"/>
  <c r="F52"/>
  <c r="E50"/>
  <c r="J24"/>
  <c r="E24"/>
  <c r="J85"/>
  <c r="J23"/>
  <c r="J21"/>
  <c r="E21"/>
  <c r="J84"/>
  <c r="J20"/>
  <c r="J18"/>
  <c r="E18"/>
  <c r="F55"/>
  <c r="J17"/>
  <c r="J15"/>
  <c r="E15"/>
  <c r="F54"/>
  <c r="J14"/>
  <c r="J12"/>
  <c r="J52"/>
  <c r="E7"/>
  <c r="E48"/>
  <c i="3" r="J37"/>
  <c r="J36"/>
  <c i="1" r="AY56"/>
  <c i="3" r="J35"/>
  <c i="1" r="AX56"/>
  <c i="3"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T170"/>
  <c r="R171"/>
  <c r="R170"/>
  <c r="P171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T155"/>
  <c r="R156"/>
  <c r="R155"/>
  <c r="P156"/>
  <c r="P155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55"/>
  <c r="J23"/>
  <c r="J21"/>
  <c r="E21"/>
  <c r="J84"/>
  <c r="J20"/>
  <c r="J18"/>
  <c r="E18"/>
  <c r="F55"/>
  <c r="J17"/>
  <c r="J15"/>
  <c r="E15"/>
  <c r="F54"/>
  <c r="J14"/>
  <c r="J12"/>
  <c r="J82"/>
  <c r="E7"/>
  <c r="E78"/>
  <c i="2" r="J37"/>
  <c r="J36"/>
  <c i="1" r="AY55"/>
  <c i="2" r="J35"/>
  <c i="1" r="AX55"/>
  <c i="2"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2" r="J120"/>
  <c i="5" r="J91"/>
  <c i="2" r="J142"/>
  <c i="3" r="J149"/>
  <c r="BK117"/>
  <c i="4" r="BK168"/>
  <c r="J132"/>
  <c i="5" r="BK103"/>
  <c i="6" r="BK186"/>
  <c r="J155"/>
  <c i="7" r="BK104"/>
  <c i="3" r="BK121"/>
  <c i="4" r="J159"/>
  <c r="J192"/>
  <c i="5" r="BK172"/>
  <c i="6" r="J151"/>
  <c i="7" r="BK84"/>
  <c i="2" r="BK108"/>
  <c i="3" r="J145"/>
  <c i="5" r="BK91"/>
  <c i="6" r="J169"/>
  <c i="3" r="BK139"/>
  <c r="BK99"/>
  <c i="4" r="J180"/>
  <c i="6" r="J128"/>
  <c i="2" r="BK149"/>
  <c i="3" r="BK129"/>
  <c i="4" r="J162"/>
  <c i="2" r="J34"/>
  <c i="4" r="J222"/>
  <c i="6" r="J102"/>
  <c i="4" r="J209"/>
  <c i="2" r="BK134"/>
  <c i="3" r="BK188"/>
  <c i="4" r="J154"/>
  <c i="5" r="BK176"/>
  <c i="6" r="BK151"/>
  <c i="2" r="BK152"/>
  <c i="5" r="BK165"/>
  <c i="6" r="J147"/>
  <c r="J189"/>
  <c i="3" r="BK180"/>
  <c i="5" r="J133"/>
  <c i="2" r="BK125"/>
  <c i="3" r="J113"/>
  <c r="BK156"/>
  <c r="J121"/>
  <c i="4" r="BK197"/>
  <c i="5" r="J103"/>
  <c r="J172"/>
  <c i="6" r="J175"/>
  <c r="BK140"/>
  <c i="7" r="J101"/>
  <c i="4" r="J227"/>
  <c r="J129"/>
  <c i="5" r="BK214"/>
  <c r="BK141"/>
  <c i="6" r="BK123"/>
  <c r="J106"/>
  <c i="2" r="BK145"/>
  <c i="3" r="J166"/>
  <c i="4" r="BK105"/>
  <c i="6" r="J94"/>
  <c i="4" r="BK218"/>
  <c r="BK129"/>
  <c i="6" r="J163"/>
  <c r="BK118"/>
  <c i="3" r="J107"/>
  <c r="BK161"/>
  <c r="J134"/>
  <c i="5" r="BK157"/>
  <c i="2" r="J145"/>
  <c i="4" r="J91"/>
  <c i="5" r="J161"/>
  <c i="2" r="F34"/>
  <c i="4" r="BK123"/>
  <c i="6" r="BK111"/>
  <c i="3" r="BK113"/>
  <c r="J161"/>
  <c i="5" r="J107"/>
  <c i="7" r="J87"/>
  <c r="J84"/>
  <c i="2" r="F37"/>
  <c r="BK99"/>
  <c r="J130"/>
  <c i="3" r="BK166"/>
  <c r="J180"/>
  <c i="4" r="BK97"/>
  <c r="J109"/>
  <c i="5" r="J190"/>
  <c r="BK186"/>
  <c i="6" r="J140"/>
  <c i="2" r="BK138"/>
  <c i="4" r="BK132"/>
  <c r="J138"/>
  <c i="5" r="BK111"/>
  <c r="J86"/>
  <c i="6" r="BK155"/>
  <c i="7" r="J97"/>
  <c i="3" r="J206"/>
  <c i="5" r="BK123"/>
  <c i="6" r="BK159"/>
  <c i="3" r="BK171"/>
  <c i="4" r="BK192"/>
  <c i="5" r="BK115"/>
  <c r="J179"/>
  <c i="7" r="J93"/>
  <c i="3" r="J193"/>
  <c r="BK107"/>
  <c r="BK145"/>
  <c i="4" r="J149"/>
  <c i="2" r="J116"/>
  <c i="3" r="J176"/>
  <c i="4" r="J205"/>
  <c i="2" r="F35"/>
  <c i="5" r="J183"/>
  <c i="6" r="J98"/>
  <c i="2" r="BK85"/>
  <c i="4" r="J117"/>
  <c i="5" r="BK208"/>
  <c r="J99"/>
  <c i="6" r="J182"/>
  <c i="7" r="BK101"/>
  <c i="2" r="BK120"/>
  <c i="3" r="BK103"/>
  <c i="6" r="J118"/>
  <c r="J123"/>
  <c i="3" r="J171"/>
  <c i="4" r="J218"/>
  <c i="5" r="J157"/>
  <c i="2" r="J95"/>
  <c i="3" r="BK95"/>
  <c r="BK206"/>
  <c i="4" r="BK227"/>
  <c r="J101"/>
  <c i="2" r="J138"/>
  <c i="4" r="J105"/>
  <c i="5" r="BK179"/>
  <c i="6" r="BK192"/>
  <c i="2" r="J134"/>
  <c i="4" r="BK180"/>
  <c i="6" r="BK102"/>
  <c i="4" r="J142"/>
  <c i="5" r="J129"/>
  <c i="6" r="BK189"/>
  <c i="2" r="J85"/>
  <c i="3" r="J91"/>
  <c r="BK176"/>
  <c i="5" r="BK119"/>
  <c i="6" r="J192"/>
  <c i="7" r="J111"/>
  <c i="2" r="J91"/>
  <c i="6" r="J143"/>
  <c i="2" r="J152"/>
  <c i="3" r="BK197"/>
  <c i="4" r="BK162"/>
  <c r="J123"/>
  <c i="5" r="BK129"/>
  <c i="6" r="BK147"/>
  <c i="4" r="BK142"/>
  <c r="J113"/>
  <c i="6" r="BK179"/>
  <c i="2" r="BK91"/>
  <c i="5" r="BK183"/>
  <c i="4" r="J145"/>
  <c i="5" r="J208"/>
  <c i="2" r="BK112"/>
  <c i="3" r="J95"/>
  <c r="J197"/>
  <c i="5" r="BK194"/>
  <c i="6" r="BK90"/>
  <c i="4" r="J214"/>
  <c i="7" r="J90"/>
  <c i="5" r="J214"/>
  <c i="3" r="BK125"/>
  <c i="4" r="BK154"/>
  <c i="6" r="J111"/>
  <c i="4" r="BK205"/>
  <c i="5" r="BK99"/>
  <c i="3" r="J117"/>
  <c i="4" r="J197"/>
  <c i="6" r="BK175"/>
  <c i="2" r="BK116"/>
  <c i="4" r="BK222"/>
  <c i="5" r="J111"/>
  <c i="7" r="BK87"/>
  <c i="5" r="J165"/>
  <c i="4" r="BK201"/>
  <c i="6" r="J186"/>
  <c i="3" r="J201"/>
  <c i="4" r="J168"/>
  <c i="3" r="BK184"/>
  <c i="5" r="BK203"/>
  <c i="2" r="J149"/>
  <c i="6" r="BK163"/>
  <c i="2" r="J156"/>
  <c i="5" r="J203"/>
  <c i="7" r="BK90"/>
  <c i="4" r="J185"/>
  <c i="5" r="BK107"/>
  <c i="6" r="BK106"/>
  <c i="5" r="J194"/>
  <c i="3" r="J129"/>
  <c i="4" r="BK113"/>
  <c i="6" r="BK94"/>
  <c i="3" r="BK91"/>
  <c i="6" r="BK169"/>
  <c i="1" r="AS54"/>
  <c i="6" r="BK143"/>
  <c i="5" r="J123"/>
  <c i="6" r="J90"/>
  <c i="7" r="BK93"/>
  <c i="6" r="J135"/>
  <c i="5" r="J198"/>
  <c i="3" r="BK193"/>
  <c i="2" r="J104"/>
  <c i="7" r="BK97"/>
  <c i="5" r="BK161"/>
  <c i="4" r="J201"/>
  <c r="BK117"/>
  <c i="6" r="BK182"/>
  <c i="3" r="J188"/>
  <c i="7" r="BK111"/>
  <c i="4" r="BK101"/>
  <c i="2" r="BK156"/>
  <c i="6" r="J179"/>
  <c i="5" r="BK137"/>
  <c i="6" r="BK128"/>
  <c i="2" r="J99"/>
  <c i="4" r="BK185"/>
  <c i="5" r="J186"/>
  <c i="2" r="J108"/>
  <c i="5" r="BK95"/>
  <c i="6" r="BK135"/>
  <c i="3" r="J103"/>
  <c i="7" r="J108"/>
  <c i="4" r="BK159"/>
  <c i="5" r="J149"/>
  <c i="2" r="BK142"/>
  <c r="J125"/>
  <c i="3" r="J125"/>
  <c i="5" r="BK86"/>
  <c i="4" r="BK209"/>
  <c i="2" r="J112"/>
  <c r="BK104"/>
  <c i="4" r="BK109"/>
  <c i="2" r="BK130"/>
  <c i="5" r="J137"/>
  <c i="3" r="BK149"/>
  <c i="5" r="J176"/>
  <c r="J119"/>
  <c i="2" r="BK95"/>
  <c i="5" r="BK198"/>
  <c i="3" r="J156"/>
  <c r="BK134"/>
  <c i="5" r="BK133"/>
  <c i="4" r="BK91"/>
  <c i="5" r="J95"/>
  <c i="7" r="J104"/>
  <c i="4" r="BK173"/>
  <c i="6" r="BK98"/>
  <c i="3" r="J99"/>
  <c r="J184"/>
  <c i="4" r="J173"/>
  <c i="7" r="BK108"/>
  <c i="4" r="BK138"/>
  <c i="5" r="J141"/>
  <c i="3" r="BK201"/>
  <c i="5" r="J115"/>
  <c i="2" r="F36"/>
  <c i="4" r="BK145"/>
  <c r="BK214"/>
  <c i="6" r="J159"/>
  <c i="4" r="J97"/>
  <c r="BK149"/>
  <c i="3" r="J139"/>
  <c i="5" r="BK190"/>
  <c r="BK149"/>
  <c i="3" l="1" r="BK90"/>
  <c r="J90"/>
  <c r="J61"/>
  <c r="P192"/>
  <c i="4" r="P196"/>
  <c i="6" r="R122"/>
  <c i="3" r="BK133"/>
  <c r="J133"/>
  <c r="J62"/>
  <c i="4" r="R90"/>
  <c r="T213"/>
  <c i="5" r="P85"/>
  <c i="6" r="T174"/>
  <c r="T173"/>
  <c i="4" r="T90"/>
  <c i="6" r="R89"/>
  <c r="R88"/>
  <c r="R174"/>
  <c r="R173"/>
  <c i="3" r="R133"/>
  <c r="BK175"/>
  <c r="J175"/>
  <c r="J66"/>
  <c i="4" r="T153"/>
  <c r="BK196"/>
  <c r="J196"/>
  <c r="J66"/>
  <c i="2" r="BK84"/>
  <c i="4" r="R213"/>
  <c i="5" r="T85"/>
  <c i="6" r="P89"/>
  <c r="P174"/>
  <c r="P173"/>
  <c i="3" r="T192"/>
  <c i="4" r="BK153"/>
  <c r="J153"/>
  <c r="J62"/>
  <c i="5" r="BK202"/>
  <c r="J202"/>
  <c r="J62"/>
  <c i="2" r="P84"/>
  <c r="P83"/>
  <c r="P82"/>
  <c i="1" r="AU55"/>
  <c i="3" r="T90"/>
  <c r="T160"/>
  <c r="BK192"/>
  <c r="J192"/>
  <c r="J67"/>
  <c i="4" r="T196"/>
  <c i="5" r="R85"/>
  <c i="6" r="BK89"/>
  <c r="J89"/>
  <c r="J61"/>
  <c i="7" r="BK83"/>
  <c r="J83"/>
  <c r="J61"/>
  <c i="3" r="R90"/>
  <c r="R192"/>
  <c i="2" r="R84"/>
  <c r="R83"/>
  <c r="R82"/>
  <c i="3" r="P133"/>
  <c r="P160"/>
  <c r="T175"/>
  <c i="4" r="BK90"/>
  <c r="J90"/>
  <c r="J61"/>
  <c i="6" r="T122"/>
  <c i="3" r="T133"/>
  <c r="R160"/>
  <c r="R175"/>
  <c i="4" r="P153"/>
  <c r="R196"/>
  <c i="5" r="BK85"/>
  <c r="J85"/>
  <c r="J61"/>
  <c r="P202"/>
  <c i="6" r="BK122"/>
  <c r="J122"/>
  <c r="J64"/>
  <c i="7" r="P83"/>
  <c r="P82"/>
  <c r="P81"/>
  <c i="1" r="AU60"/>
  <c i="3" r="P90"/>
  <c r="P89"/>
  <c r="P88"/>
  <c i="1" r="AU56"/>
  <c i="3" r="BK160"/>
  <c r="J160"/>
  <c r="J64"/>
  <c r="P175"/>
  <c i="4" r="R153"/>
  <c r="BK213"/>
  <c r="J213"/>
  <c r="J67"/>
  <c i="5" r="T202"/>
  <c i="6" r="P122"/>
  <c r="BK174"/>
  <c r="J174"/>
  <c r="J67"/>
  <c i="7" r="R83"/>
  <c r="R82"/>
  <c r="R81"/>
  <c i="2" r="T84"/>
  <c r="T83"/>
  <c r="T82"/>
  <c i="4" r="P90"/>
  <c r="P89"/>
  <c r="P88"/>
  <c i="1" r="AU57"/>
  <c i="4" r="P213"/>
  <c i="5" r="R202"/>
  <c i="6" r="T89"/>
  <c r="T88"/>
  <c r="T87"/>
  <c i="7" r="T83"/>
  <c r="T82"/>
  <c r="T81"/>
  <c i="3" r="BK155"/>
  <c r="J155"/>
  <c r="J63"/>
  <c r="BK170"/>
  <c r="J170"/>
  <c r="J65"/>
  <c i="6" r="BK110"/>
  <c r="J110"/>
  <c r="J62"/>
  <c r="BK168"/>
  <c r="J168"/>
  <c r="J65"/>
  <c i="4" r="BK184"/>
  <c r="J184"/>
  <c r="J64"/>
  <c r="BK179"/>
  <c r="J179"/>
  <c r="J63"/>
  <c i="5" r="BK213"/>
  <c r="J213"/>
  <c r="J63"/>
  <c i="4" r="BK226"/>
  <c r="J226"/>
  <c r="J68"/>
  <c i="2" r="BK155"/>
  <c r="J155"/>
  <c r="J62"/>
  <c i="3" r="BK205"/>
  <c r="J205"/>
  <c r="J68"/>
  <c i="4" r="BK191"/>
  <c r="J191"/>
  <c r="J65"/>
  <c i="6" r="BK117"/>
  <c r="J117"/>
  <c r="J63"/>
  <c i="7" r="F54"/>
  <c r="F78"/>
  <c r="BE97"/>
  <c r="J52"/>
  <c r="J77"/>
  <c i="6" r="BK173"/>
  <c r="J173"/>
  <c r="J66"/>
  <c r="BK88"/>
  <c r="BK87"/>
  <c r="J87"/>
  <c r="J59"/>
  <c i="7" r="E71"/>
  <c r="BE84"/>
  <c r="BE90"/>
  <c r="BE101"/>
  <c r="J78"/>
  <c r="BE104"/>
  <c r="BE93"/>
  <c r="BE87"/>
  <c r="BE108"/>
  <c r="BE111"/>
  <c i="5" r="BK84"/>
  <c r="J84"/>
  <c r="J60"/>
  <c i="6" r="J55"/>
  <c r="F84"/>
  <c r="BE128"/>
  <c r="BE159"/>
  <c r="BE90"/>
  <c r="E77"/>
  <c r="BE106"/>
  <c r="BE94"/>
  <c r="J81"/>
  <c r="J83"/>
  <c r="BE111"/>
  <c r="BE189"/>
  <c r="BE192"/>
  <c r="F54"/>
  <c r="BE118"/>
  <c r="BE135"/>
  <c r="BE140"/>
  <c r="BE143"/>
  <c r="BE163"/>
  <c r="BE123"/>
  <c r="BE147"/>
  <c r="BE151"/>
  <c r="BE155"/>
  <c r="BE175"/>
  <c r="BE179"/>
  <c r="BE182"/>
  <c r="BE186"/>
  <c r="BE98"/>
  <c r="BE102"/>
  <c r="BE169"/>
  <c i="5" r="J55"/>
  <c r="BE91"/>
  <c r="BE141"/>
  <c r="F55"/>
  <c r="BE111"/>
  <c r="BE176"/>
  <c r="BE186"/>
  <c r="BE214"/>
  <c r="J52"/>
  <c r="BE161"/>
  <c r="BE203"/>
  <c r="E73"/>
  <c r="BE95"/>
  <c r="BE133"/>
  <c r="BE165"/>
  <c r="BE129"/>
  <c r="BE179"/>
  <c r="BE190"/>
  <c r="F79"/>
  <c r="BE99"/>
  <c r="BE149"/>
  <c r="BE194"/>
  <c r="BE107"/>
  <c r="BE119"/>
  <c r="BE123"/>
  <c r="BE157"/>
  <c r="BE172"/>
  <c r="BE183"/>
  <c r="BE208"/>
  <c r="J54"/>
  <c r="BE86"/>
  <c r="BE103"/>
  <c r="BE198"/>
  <c i="4" r="BK89"/>
  <c r="BK88"/>
  <c r="J88"/>
  <c r="J59"/>
  <c i="5" r="BE115"/>
  <c r="BE137"/>
  <c i="4" r="F84"/>
  <c r="BE154"/>
  <c r="BE222"/>
  <c r="J55"/>
  <c r="BE113"/>
  <c r="BE201"/>
  <c r="J82"/>
  <c r="F85"/>
  <c r="BE109"/>
  <c r="BE138"/>
  <c r="BE168"/>
  <c r="BE180"/>
  <c r="BE185"/>
  <c r="BE192"/>
  <c r="BE123"/>
  <c r="BE132"/>
  <c r="J54"/>
  <c r="BE91"/>
  <c r="BE117"/>
  <c r="BE142"/>
  <c r="BE145"/>
  <c r="BE149"/>
  <c r="BE159"/>
  <c r="BE173"/>
  <c r="E78"/>
  <c r="BE101"/>
  <c r="BE209"/>
  <c r="BE97"/>
  <c r="BE197"/>
  <c r="BE129"/>
  <c r="BE162"/>
  <c r="BE218"/>
  <c r="BE105"/>
  <c r="BE214"/>
  <c r="BE227"/>
  <c i="3" r="BK89"/>
  <c r="BK88"/>
  <c r="J88"/>
  <c i="4" r="BE205"/>
  <c i="3" r="J52"/>
  <c r="F84"/>
  <c r="F85"/>
  <c r="BE139"/>
  <c r="BE156"/>
  <c r="BE184"/>
  <c r="BE161"/>
  <c i="2" r="J84"/>
  <c r="J61"/>
  <c i="3" r="BE107"/>
  <c r="J85"/>
  <c r="BE99"/>
  <c r="BE117"/>
  <c r="BE91"/>
  <c r="BE129"/>
  <c r="J54"/>
  <c r="BE125"/>
  <c r="BE166"/>
  <c r="BE95"/>
  <c r="BE193"/>
  <c r="BE201"/>
  <c r="BE206"/>
  <c r="BE134"/>
  <c r="BE176"/>
  <c r="E48"/>
  <c r="BE103"/>
  <c r="BE121"/>
  <c r="BE145"/>
  <c r="BE171"/>
  <c r="BE188"/>
  <c r="BE113"/>
  <c r="BE149"/>
  <c r="BE180"/>
  <c r="BE197"/>
  <c i="1" r="AW55"/>
  <c i="2" r="BE142"/>
  <c r="BE145"/>
  <c i="1" r="BA55"/>
  <c r="BC55"/>
  <c i="2" r="E48"/>
  <c r="J52"/>
  <c r="F54"/>
  <c r="J54"/>
  <c r="F55"/>
  <c r="BE120"/>
  <c r="BE130"/>
  <c r="BE134"/>
  <c r="J55"/>
  <c r="BE85"/>
  <c r="BE91"/>
  <c r="BE95"/>
  <c r="BE99"/>
  <c r="BE104"/>
  <c r="BE108"/>
  <c r="BE112"/>
  <c r="BE116"/>
  <c r="BE125"/>
  <c r="BE138"/>
  <c r="BE149"/>
  <c r="BE152"/>
  <c i="1" r="BB55"/>
  <c i="2" r="BE156"/>
  <c i="1" r="BD55"/>
  <c i="4" r="J34"/>
  <c i="1" r="AW57"/>
  <c i="5" r="F35"/>
  <c i="1" r="BB58"/>
  <c i="4" r="F34"/>
  <c i="1" r="BA57"/>
  <c i="5" r="F34"/>
  <c i="1" r="BA58"/>
  <c i="7" r="F37"/>
  <c i="1" r="BD60"/>
  <c i="3" r="F37"/>
  <c i="1" r="BD56"/>
  <c i="7" r="J34"/>
  <c i="1" r="AW60"/>
  <c i="4" r="F36"/>
  <c i="1" r="BC57"/>
  <c i="4" r="F35"/>
  <c i="1" r="BB57"/>
  <c i="6" r="F34"/>
  <c i="1" r="BA59"/>
  <c i="7" r="F36"/>
  <c i="1" r="BC60"/>
  <c i="6" r="J34"/>
  <c i="1" r="AW59"/>
  <c i="6" r="F36"/>
  <c i="1" r="BC59"/>
  <c i="6" r="F37"/>
  <c i="1" r="BD59"/>
  <c i="6" r="F35"/>
  <c i="1" r="BB59"/>
  <c i="3" r="F34"/>
  <c i="1" r="BA56"/>
  <c i="7" r="F35"/>
  <c i="1" r="BB60"/>
  <c i="7" r="F34"/>
  <c i="1" r="BA60"/>
  <c i="5" r="J34"/>
  <c i="1" r="AW58"/>
  <c i="5" r="F37"/>
  <c i="1" r="BD58"/>
  <c i="3" r="J30"/>
  <c r="J34"/>
  <c i="1" r="AW56"/>
  <c i="3" r="F35"/>
  <c i="1" r="BB56"/>
  <c i="4" r="F37"/>
  <c i="1" r="BD57"/>
  <c i="3" r="F36"/>
  <c i="1" r="BC56"/>
  <c i="5" r="F36"/>
  <c i="1" r="BC58"/>
  <c i="4" l="1" r="T89"/>
  <c r="T88"/>
  <c i="3" r="T89"/>
  <c r="T88"/>
  <c i="5" r="R84"/>
  <c r="R83"/>
  <c i="4" r="R89"/>
  <c r="R88"/>
  <c i="5" r="T84"/>
  <c r="T83"/>
  <c r="P84"/>
  <c r="P83"/>
  <c i="1" r="AU58"/>
  <c i="2" r="BK83"/>
  <c r="BK82"/>
  <c r="J82"/>
  <c r="J59"/>
  <c i="3" r="R89"/>
  <c r="R88"/>
  <c i="6" r="P88"/>
  <c r="P87"/>
  <c i="1" r="AU59"/>
  <c i="6" r="R87"/>
  <c i="7" r="BK82"/>
  <c r="J82"/>
  <c r="J60"/>
  <c i="6" r="J88"/>
  <c r="J60"/>
  <c i="5" r="BK83"/>
  <c r="J83"/>
  <c r="J59"/>
  <c i="4" r="J89"/>
  <c r="J60"/>
  <c i="1" r="AG56"/>
  <c i="3" r="J59"/>
  <c r="J89"/>
  <c r="J60"/>
  <c i="2" r="F33"/>
  <c i="1" r="AZ55"/>
  <c i="6" r="J33"/>
  <c i="1" r="AV59"/>
  <c r="AT59"/>
  <c i="5" r="J33"/>
  <c i="1" r="AV58"/>
  <c r="AT58"/>
  <c i="3" r="J33"/>
  <c i="1" r="AV56"/>
  <c r="AT56"/>
  <c r="AN56"/>
  <c i="4" r="J30"/>
  <c i="1" r="AG57"/>
  <c r="BA54"/>
  <c r="W30"/>
  <c i="2" r="J33"/>
  <c i="1" r="AV55"/>
  <c r="AT55"/>
  <c i="7" r="J33"/>
  <c i="1" r="AV60"/>
  <c r="AT60"/>
  <c i="4" r="J33"/>
  <c i="1" r="AV57"/>
  <c r="AT57"/>
  <c i="6" r="F33"/>
  <c i="1" r="AZ59"/>
  <c i="5" r="F33"/>
  <c i="1" r="AZ58"/>
  <c i="3" r="F33"/>
  <c i="1" r="AZ56"/>
  <c i="6" r="J30"/>
  <c i="1" r="AG59"/>
  <c r="BC54"/>
  <c r="W32"/>
  <c r="BB54"/>
  <c r="W31"/>
  <c r="BD54"/>
  <c r="W33"/>
  <c i="4" r="F33"/>
  <c i="1" r="AZ57"/>
  <c i="7" r="F33"/>
  <c i="1" r="AZ60"/>
  <c i="7" l="1" r="BK81"/>
  <c r="J81"/>
  <c r="J59"/>
  <c i="2" r="J83"/>
  <c r="J60"/>
  <c i="1" r="AN59"/>
  <c i="6" r="J39"/>
  <c i="1" r="AN57"/>
  <c i="4" r="J39"/>
  <c i="3" r="J39"/>
  <c i="1" r="AU54"/>
  <c i="5" r="J30"/>
  <c i="1" r="AG58"/>
  <c r="AW54"/>
  <c r="AK30"/>
  <c r="AY54"/>
  <c r="AZ54"/>
  <c r="W29"/>
  <c r="AX54"/>
  <c i="2" r="J30"/>
  <c i="1" r="AG55"/>
  <c i="2" l="1" r="J39"/>
  <c i="5" r="J39"/>
  <c i="1" r="AN58"/>
  <c r="AN55"/>
  <c r="AV54"/>
  <c r="AK29"/>
  <c i="7" r="J30"/>
  <c i="1" r="AG60"/>
  <c r="AG54"/>
  <c r="AK26"/>
  <c i="7" l="1" r="J39"/>
  <c i="1" r="AN60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<sst xmlns="http://schemas.openxmlformats.org/spreadsheetml/2006/main">
  <si>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</si>
  <si>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</si>
  <si>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</si>
  <si>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</si>
  <si>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</si>
  <si>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{25214e5a-4e19-4b3b-8e39-88e699ad00f4}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</si>
  <si>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</si>
  <si>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</si>
  <si>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</si>
  <si>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</si>
  <si>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</si>
  <si>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</si>
  <si>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</si>
  <si>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</si>
  <si>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</si>
  <si>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</si>
  <si>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</si>
  <si>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vodní nádrže Chyjice</t>
  </si>
  <si>
    <t>KSO:</t>
  </si>
  <si>
    <t/>
  </si>
  <si>
    <t>CC-CZ:</t>
  </si>
  <si>
    <t>Místo:</t>
  </si>
  <si>
    <t>Chyjice</t>
  </si>
  <si>
    <t>Datum:</t>
  </si>
  <si>
    <t>21. 7. 2023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</si>
  <si>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</si>
  <si>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</si>
  <si>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</si>
  <si>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</si>
  <si>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</si>
  <si>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</si>
  <si>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</si>
  <si>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</si>
  <si>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</si>
  <si>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</si>
  <si>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</si>
  <si>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</si>
  <si>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</si>
  <si>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</si>
  <si>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</si>
  <si>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</si>
  <si>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</si>
  <si>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</si>
  <si>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</si>
  <si>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</si>
  <si>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</si>
  <si>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</si>
  <si>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</si>
  <si>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</si>
  <si>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</si>
  <si>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</si>
  <si>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</si>
  <si>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</si>
  <si>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</si>
  <si>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</si>
  <si>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</si>
  <si>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</si>
  <si>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</si>
  <si>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</si>
  <si>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</si>
  <si>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</si>
  <si>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</si>
  <si>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</si>
  <si>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</si>
  <si>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</si>
  <si>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</si>
  <si>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</si>
  <si>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</si>
  <si>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</si>
  <si>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</si>
  <si>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</si>
  <si>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</si>
  <si>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</si>
  <si>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</si>
  <si>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</si>
  <si>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</si>
  <si>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Přítok HOZ</t>
  </si>
  <si>
    <t>STA</t>
  </si>
  <si>
    <t>1</t>
  </si>
  <si>
    <t>{b44283b8-203a-4672-b5b0-a9c6d738e2f7}</t>
  </si>
  <si>
    <t>2</t>
  </si>
  <si>
    <t>SO 02</t>
  </si>
  <si>
    <t>Bezpečnostní přeliv</t>
  </si>
  <si>
    <t>{c4316801-9186-43d4-b150-11d8f1f2079c}</t>
  </si>
  <si>
    <t>SO 03</t>
  </si>
  <si>
    <t>Odpadní koryto</t>
  </si>
  <si>
    <t>{a31f6988-38c6-4d2a-bef6-abb77d135070}</t>
  </si>
  <si>
    <t>SO 04</t>
  </si>
  <si>
    <t>Zátopa nádrže</t>
  </si>
  <si>
    <t>{cc74cf5a-f4fa-42a8-9975-eabd9631a2e9}</t>
  </si>
  <si>
    <t>SO 05</t>
  </si>
  <si>
    <t>Hráz</t>
  </si>
  <si>
    <t>{10a2d77b-2cbb-48cc-acea-18ff435f1bcc}</t>
  </si>
  <si>
    <t>VRN</t>
  </si>
  <si>
    <t>Vedlejší rozpočtové náklady</t>
  </si>
  <si>
    <t>VON</t>
  </si>
  <si>
    <t>{2fcba666-bd30-4460-93e1-7f0441ab9cee}</t>
  </si>
  <si>
    <t>KRYCÍ LIST SOUPISU PRACÍ</t>
  </si>
  <si>
    <t>Objekt:</t>
  </si>
  <si>
    <t>SO 01 - Přítok HOZ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</si>
  <si>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</si>
  <si>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</si>
  <si>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</si>
  <si>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</si>
  <si>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</si>
  <si>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</si>
  <si>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</si>
  <si>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</si>
  <si>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</si>
  <si>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</si>
  <si>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</si>
  <si>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</si>
  <si>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</si>
  <si>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</si>
  <si>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</si>
  <si>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</si>
  <si>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</si>
  <si>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</si>
  <si>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</si>
  <si>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</si>
  <si>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</si>
  <si>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</si>
  <si>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</si>
  <si>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</si>
  <si>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</si>
  <si>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</si>
  <si>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</si>
  <si>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</si>
  <si>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2023 02</t>
  </si>
  <si>
    <t>4</t>
  </si>
  <si>
    <t>1324173838</t>
  </si>
  <si>
    <t>PP</t>
  </si>
  <si>
    <t>Odstranění travin a rákosu strojně travin, při celkové ploše přes 500 m2</t>
  </si>
  <si>
    <t>Online PSC</t>
  </si>
  <si>
    <t>https://podminky.urs.cz/item/CS_URS_2023_02/111151103</t>
  </si>
  <si>
    <t>PSC</t>
  </si>
  <si>
    <t xml:space="preserve">Poznámka k souboru cen:_x000d_
1. Ceny nelze použít pro plochy, pro něž se oceňuje odstranění křovin cenami souboru 111 2 Odstranění křovin a stromů s odstraněním kořenů.
2. Travinami se rozumějí také všechny zemědělské plodiny kromě vinné révy, chmele, maliní apod., tyto se považují za křoviny.
3. V cenách jsou započteny i náklady na případné nutné přemístění a uložení porostu na hromady na vzdálenost do 50 m nebo naložení na dopravní prostředek.
4. Množství jednotek se určí samostatně za každý objekt v m2 půdorysné plochy, z níž má být porost odstraněn.
</t>
  </si>
  <si>
    <t>P</t>
  </si>
  <si>
    <t>Poznámka k položce:_x000d_
zátopa nádrže 4850 m2</t>
  </si>
  <si>
    <t>VV</t>
  </si>
  <si>
    <t>"koryto HOZ+3 m od břehové hrany" 1120</t>
  </si>
  <si>
    <t>9</t>
  </si>
  <si>
    <t>111211201</t>
  </si>
  <si>
    <t>Odstranění křovin a stromů průměru kmene do 100 mm i s kořeny sklonu terénu přes 1:5 ručně</t>
  </si>
  <si>
    <t>-1253360987</t>
  </si>
  <si>
    <t>Odstranění křovin a stromů s odstraněním kořenů ručně průměru kmene do 100 mm jakékoliv plochy v rovině nebo ve svahu o sklonu přes 1:5</t>
  </si>
  <si>
    <t>https://podminky.urs.cz/item/CS_URS_2023_02/111211201</t>
  </si>
  <si>
    <t>"odstranění keřů"570</t>
  </si>
  <si>
    <t>12</t>
  </si>
  <si>
    <t>125703301</t>
  </si>
  <si>
    <t>Čištění melioračních kanálů od naplavenin tl do 250 mm dno nezpevněné</t>
  </si>
  <si>
    <t>m3</t>
  </si>
  <si>
    <t>-1472391259</t>
  </si>
  <si>
    <t>Čištění melioračních kanálů s úpravou svahu do výšky naplavené vrstvy tloušťky naplavené vrstvy do 250 mm, se dnem nezpevněným</t>
  </si>
  <si>
    <t>https://podminky.urs.cz/item/CS_URS_2023_02/125703301</t>
  </si>
  <si>
    <t>"koryto HOZ"71,4</t>
  </si>
  <si>
    <t>162251102</t>
  </si>
  <si>
    <t>Vodorovné přemístění přes 20 do 50 m výkopku/sypaniny z horniny třídy těžitelnosti I skupiny 1 až 3</t>
  </si>
  <si>
    <t>977480289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</si>
  <si>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</si>
  <si>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</si>
  <si>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"sediment z koryta na mezideponii"71,4</t>
  </si>
  <si>
    <t>Součet</t>
  </si>
  <si>
    <t>18</t>
  </si>
  <si>
    <t>162301500.1</t>
  </si>
  <si>
    <t>Vodorovné přemístění travin a rákosu na vzdálenost do 5 000 m</t>
  </si>
  <si>
    <t>-1022193528</t>
  </si>
  <si>
    <t>https://podminky.urs.cz/item/CS_URS_2023_02/162301500.1</t>
  </si>
  <si>
    <t>14</t>
  </si>
  <si>
    <t>162301501</t>
  </si>
  <si>
    <t>Vodorovné přemístění křovin do 5 km D kmene do 100 mm</t>
  </si>
  <si>
    <t>1210918915</t>
  </si>
  <si>
    <t>Vodorovné přemístění smýcených křovin do průměru kmene 100 mm na vzdálenost do 5 000 m</t>
  </si>
  <si>
    <t>https://podminky.urs.cz/item/CS_URS_2023_02/162301501</t>
  </si>
  <si>
    <t>19</t>
  </si>
  <si>
    <t>162301980.1</t>
  </si>
  <si>
    <t>Vodorovné přemístění travin a rákosu Příplatek k ceně za každých dalších i započatých 1 000 m</t>
  </si>
  <si>
    <t>-1430944698</t>
  </si>
  <si>
    <t>https://podminky.urs.cz/item/CS_URS_2023_02/162301980.1</t>
  </si>
  <si>
    <t>"koryto HOZ+3 m od břehové hrany-odvoz na skladku 30 km" 1120*25</t>
  </si>
  <si>
    <t>162301981</t>
  </si>
  <si>
    <t>Příplatek k vodorovnému přemístění křovin D kmene do 100 mm ZKD 1 km</t>
  </si>
  <si>
    <t>-491750073</t>
  </si>
  <si>
    <t>Vodorovné přemístění smýcených křovin Příplatek k ceně za každých dalších i započatých 1 000 m</t>
  </si>
  <si>
    <t>https://podminky.urs.cz/item/CS_URS_2023_02/162301981</t>
  </si>
  <si>
    <t>"odstranění keřů - odvoz na skládku 25 km "570*25</t>
  </si>
  <si>
    <t>24</t>
  </si>
  <si>
    <t>162351103</t>
  </si>
  <si>
    <t>Vodorovné přemístění přes 50 do 500 m výkopku/sypaniny z horniny třídy těžitelnosti I skupiny 1 až 3</t>
  </si>
  <si>
    <t>-1763605889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</si>
  <si>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</si>
  <si>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</si>
  <si>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"sediment z mezideponii na místo uložení"71,4</t>
  </si>
  <si>
    <t>22</t>
  </si>
  <si>
    <t>167151101</t>
  </si>
  <si>
    <t>Nakládání výkopku z hornin třídy těžitelnosti I skupiny 1 až 3 do 100 m3</t>
  </si>
  <si>
    <t>-1345037613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</si>
  <si>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</si>
  <si>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</si>
  <si>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"sediment z mezideponie na místo uložení"71,4</t>
  </si>
  <si>
    <t>23</t>
  </si>
  <si>
    <t>171251201</t>
  </si>
  <si>
    <t>Uložení sypaniny na skládky nebo meziskládky</t>
  </si>
  <si>
    <t>562590060</t>
  </si>
  <si>
    <t>Uložení sypaniny na skládky nebo meziskládky bez hutnění s upravením uložené sypaniny do předepsaného tvaru</t>
  </si>
  <si>
    <t>https://podminky.urs.cz/item/CS_URS_2023_02/171251201</t>
  </si>
  <si>
    <t>"uložení sedimentu na mezideponii"71,4</t>
  </si>
  <si>
    <t>181006111</t>
  </si>
  <si>
    <t>Rozprostření zemin tl vrstvy do 0,1 m schopných zúrodnění v rovině a sklonu do 1:5</t>
  </si>
  <si>
    <t>-1498452235</t>
  </si>
  <si>
    <t>Rozprostření zemin schopných zúrodnění v rovině a ve sklonu do 1:5, tloušťka vrstvy do 0,10 m</t>
  </si>
  <si>
    <t>https://podminky.urs.cz/item/CS_URS_2023_02/181006111</t>
  </si>
  <si>
    <t>"uložení sedimentu na pozemek p.č.1128"71,4/0,1</t>
  </si>
  <si>
    <t>25</t>
  </si>
  <si>
    <t>181411122</t>
  </si>
  <si>
    <t>Založení lučního trávníku výsevem pl do 1000 m2 ve svahu přes 1:5 do 1:2</t>
  </si>
  <si>
    <t>-307816898</t>
  </si>
  <si>
    <t>Založení trávníku na půdě předem připravené plochy do 1000 m2 výsevem včetně utažení lučního na svahu přes 1:5 do 1:2</t>
  </si>
  <si>
    <t>https://podminky.urs.cz/item/CS_URS_2023_02/181411122</t>
  </si>
  <si>
    <t>"svahy koryta"248,5</t>
  </si>
  <si>
    <t>26</t>
  </si>
  <si>
    <t>M</t>
  </si>
  <si>
    <t>00572474</t>
  </si>
  <si>
    <t>osivo směs travní krajinná-svahová</t>
  </si>
  <si>
    <t>kg</t>
  </si>
  <si>
    <t>8</t>
  </si>
  <si>
    <t>-2126571700</t>
  </si>
  <si>
    <t>248,5 * 0,02 " Přepočtené koeficientem množství</t>
  </si>
  <si>
    <t>6</t>
  </si>
  <si>
    <t>182151111</t>
  </si>
  <si>
    <t>Svahování v zářezech v hornině třídy těžitelnosti I skupiny 1 až 3 strojně</t>
  </si>
  <si>
    <t>-491981040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</si>
  <si>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</si>
  <si>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</si>
  <si>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 xml:space="preserve">"svahování  koryta"338,3</t>
  </si>
  <si>
    <t>16</t>
  </si>
  <si>
    <t>R001</t>
  </si>
  <si>
    <t>Poplatek za likvidaci křovin a stromů do průměru 100 mm</t>
  </si>
  <si>
    <t>t</t>
  </si>
  <si>
    <t>-2071538956</t>
  </si>
  <si>
    <t>https://podminky.urs.cz/item/CS_URS_2023_02/R001</t>
  </si>
  <si>
    <t>17</t>
  </si>
  <si>
    <t>R002</t>
  </si>
  <si>
    <t>Poplatek za likvidaci travin</t>
  </si>
  <si>
    <t>1775684859</t>
  </si>
  <si>
    <t>https://podminky.urs.cz/item/CS_URS_2023_02/R002</t>
  </si>
  <si>
    <t>998</t>
  </si>
  <si>
    <t>Přesun hmot</t>
  </si>
  <si>
    <t>20</t>
  </si>
  <si>
    <t>998318011</t>
  </si>
  <si>
    <t>Přesun hmot pro meliorační kanály</t>
  </si>
  <si>
    <t>859536607</t>
  </si>
  <si>
    <t>Přesun hmot pro meliorační kanály dopravní vzdálenost do 1 000 m</t>
  </si>
  <si>
    <t>https://podminky.urs.cz/item/CS_URS_2023_02/998318011</t>
  </si>
  <si>
    <t>SO 02 - Bezpečnostní přeliv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</si>
  <si>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</si>
  <si>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</si>
  <si>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</si>
  <si>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</si>
  <si>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</si>
  <si>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</si>
  <si>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3</t>
  </si>
  <si>
    <t>111151101</t>
  </si>
  <si>
    <t>Odstranění travin z celkové plochy do 100 m2 strojně</t>
  </si>
  <si>
    <t>208502179</t>
  </si>
  <si>
    <t>Odstranění travin a rákosu strojně travin, při celkové ploše do 100 m2</t>
  </si>
  <si>
    <t>https://podminky.urs.cz/item/CS_URS_2023_02/111151101</t>
  </si>
  <si>
    <t>"levý břeh spadiště"35</t>
  </si>
  <si>
    <t>111211242</t>
  </si>
  <si>
    <t>Snesení listnatého klestu D přes 30 cm ve svahu přes 1:3</t>
  </si>
  <si>
    <t>kus</t>
  </si>
  <si>
    <t>-1968753179</t>
  </si>
  <si>
    <t>Snesení větví stromů na hromady nebo naložení na dopravní prostředek listnatých v rovině nebo ve svahu přes 1:3, průměru kmene přes 30 cm</t>
  </si>
  <si>
    <t>https://podminky.urs.cz/item/CS_URS_2023_02/111211242</t>
  </si>
  <si>
    <t>"stromy kácení"1</t>
  </si>
  <si>
    <t>27</t>
  </si>
  <si>
    <t>112101103</t>
  </si>
  <si>
    <t>Odstranění stromů listnatých průměru kmene přes 500 do 700 mm</t>
  </si>
  <si>
    <t>-1165499981</t>
  </si>
  <si>
    <t>Odstranění stromů s odřezáním kmene a s odvětvením listnatých, průměru kmene přes 500 do 700 mm</t>
  </si>
  <si>
    <t>https://podminky.urs.cz/item/CS_URS_2023_02/112101103</t>
  </si>
  <si>
    <t>40</t>
  </si>
  <si>
    <t>122151102</t>
  </si>
  <si>
    <t>Odkopávky a prokopávky nezapažené v hornině třídy těžitelnosti I skupiny 1 a 2 objem do 50 m3 strojně</t>
  </si>
  <si>
    <t>907920535</t>
  </si>
  <si>
    <t>Odkopávky a prokopávky nezapažené strojně v hornině třídy těžitelnosti I skupiny 1 a 2 přes 20 do 50 m3</t>
  </si>
  <si>
    <t>https://podminky.urs.cz/item/CS_URS_2023_02/122151102</t>
  </si>
  <si>
    <t>"odkop pro nový přeliv"12*5,2*0,4</t>
  </si>
  <si>
    <t>41</t>
  </si>
  <si>
    <t>5997107</t>
  </si>
  <si>
    <t>"odkop pro nový přeliv a nazpět"(12*5,2*0,4)</t>
  </si>
  <si>
    <t>"zásypy zeminou z přelivu - kolem přelivu, hráz"4,4*0,2*12</t>
  </si>
  <si>
    <t>31</t>
  </si>
  <si>
    <t>1603981114</t>
  </si>
  <si>
    <t>"tráva na likvidaci" 35</t>
  </si>
  <si>
    <t>32</t>
  </si>
  <si>
    <t>1675511122</t>
  </si>
  <si>
    <t>"tráva na likvidaci" 35*25</t>
  </si>
  <si>
    <t>42</t>
  </si>
  <si>
    <t>1609330707</t>
  </si>
  <si>
    <t>43</t>
  </si>
  <si>
    <t>174151101</t>
  </si>
  <si>
    <t>Zásyp jam, šachet rýh nebo kolem objektů sypaninou se zhutněním</t>
  </si>
  <si>
    <t>-1504486624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</si>
  <si>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</si>
  <si>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</si>
  <si>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30</t>
  </si>
  <si>
    <t>166129916</t>
  </si>
  <si>
    <t>"likvidace travin"0,05</t>
  </si>
  <si>
    <t>Zakládání</t>
  </si>
  <si>
    <t>44</t>
  </si>
  <si>
    <t>274315412</t>
  </si>
  <si>
    <t>Základové pasy z betonu se zvýšenými nároky na prostředí C 25/30</t>
  </si>
  <si>
    <t>-1715220867</t>
  </si>
  <si>
    <t>Základové konstrukce z betonu pasy prostého se zvýšenými nároky na prostředí tř. C 25/30</t>
  </si>
  <si>
    <t>https://podminky.urs.cz/item/CS_URS_2023_02/274315412</t>
  </si>
  <si>
    <t>"přeliv"(2*0,4*4,4+2*0,4*10,7+4,4*9,9*0,2)*0,8</t>
  </si>
  <si>
    <t>45</t>
  </si>
  <si>
    <t>274354111</t>
  </si>
  <si>
    <t>Bednění základových pasů - zřízení</t>
  </si>
  <si>
    <t>1154285075</t>
  </si>
  <si>
    <t>Bednění základových konstrukcí pasů, prahů, věnců a ostruh zřízení</t>
  </si>
  <si>
    <t>https://podminky.urs.cz/item/CS_URS_2023_02/274354111</t>
  </si>
  <si>
    <t xml:space="preserve">Poznámka k souboru cen:_x000d_
1. V ceně -4111 jsou započteny i náklady na založení, sestavení a osazení systémového bednění mobilním jeřábem, nástřik bednění odformovacím postřikem, měsíční nájemné rámů inventárního bednění a spínacích prvků vztažené k ploše bednění, spotřebu výplní rámů bednění z překližek pro nepohledové bednění a distančních prvků.
2. Drobný spotřební materiál (např. hřebíky, vruty, materiál pro vyplnění kuželových otvorů v základu po spínacích tyčích bednění) je započten v režijních nákladech.
3. V ceně -4211 je započteno odbednění a očištění bednění.
4. V cenách nejsou obsaženy náklady na bednění vložky nebo výplně pracovních a dilatačních spár základu.
</t>
  </si>
  <si>
    <t>"základové pasy"2*5,2*0,8+2*10,7*0,8+2*9,9*0,8+2*4,4*0,8</t>
  </si>
  <si>
    <t>46</t>
  </si>
  <si>
    <t>274354211</t>
  </si>
  <si>
    <t>Bednění základových pasů - odstranění</t>
  </si>
  <si>
    <t>1947509352</t>
  </si>
  <si>
    <t>Bednění základových konstrukcí pasů, prahů, věnců a ostruh odstranění bednění</t>
  </si>
  <si>
    <t>https://podminky.urs.cz/item/CS_URS_2023_02/274354211</t>
  </si>
  <si>
    <t>274362021</t>
  </si>
  <si>
    <t>Výztuž základových pasů svařovanými sítěmi Kari</t>
  </si>
  <si>
    <t>662449163</t>
  </si>
  <si>
    <t>Výztuž základů pasů ze svařovaných sítí z drátů typu KARI</t>
  </si>
  <si>
    <t>https://podminky.urs.cz/item/CS_URS_2023_02/274362021</t>
  </si>
  <si>
    <t xml:space="preserve">Poznámka k souboru cen:_x000d_
1. Ceny platí pro desky rovné, s náběhy, hřibové nebo upnuté do žeber včetně výztuže těchto žeber.
</t>
  </si>
  <si>
    <t>"základové pasy"(4*4,3*0,7+4*0,3*4,3+4*10,6*0,7+4*10,6*0,3)*7,9/1000</t>
  </si>
  <si>
    <t>Svislé a kompletní konstrukce</t>
  </si>
  <si>
    <t>38</t>
  </si>
  <si>
    <t>321312113</t>
  </si>
  <si>
    <t>Oprava konstrukce vodních staveb z betonu prostého mrazuvzdorného tř. C 30/37 do 3 m3</t>
  </si>
  <si>
    <t>-1067168102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</si>
  <si>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30/37</t>
  </si>
  <si>
    <t>https://podminky.urs.cz/item/CS_URS_2023_02/321312113</t>
  </si>
  <si>
    <t>"oprava a dobetonování ploch spadiště"5</t>
  </si>
  <si>
    <t>Vodorovné konstrukce</t>
  </si>
  <si>
    <t>35</t>
  </si>
  <si>
    <t>451315135</t>
  </si>
  <si>
    <t>Podkladní nebo výplňová vrstva z betonu C 16/20 tl do 200 mm</t>
  </si>
  <si>
    <t>-1149104282</t>
  </si>
  <si>
    <t>Podkladní a výplňové vrstvy z betonu prostého tloušťky do 200 mm, z betonu C 16/20</t>
  </si>
  <si>
    <t>https://podminky.urs.cz/item/CS_URS_2023_02/451315135</t>
  </si>
  <si>
    <t>"přeliv "0,8*(6+6+11,1+11,1)</t>
  </si>
  <si>
    <t>465513327</t>
  </si>
  <si>
    <t>Dlažba z lomového kamene na cementovou maltu s vyspárováním tl 300 mm pro hráze</t>
  </si>
  <si>
    <t>-81059391</t>
  </si>
  <si>
    <t>Dlažba z lomového kamene lomařsky upraveného na cementovou maltu, s vyspárováním cementovou maltou, tl. kamene 300 mm</t>
  </si>
  <si>
    <t>https://podminky.urs.cz/item/CS_URS_2023_02/465513327</t>
  </si>
  <si>
    <t>"přeliv"4,4*9,9</t>
  </si>
  <si>
    <t>Úpravy povrchů, podlahy a osazování výplní</t>
  </si>
  <si>
    <t>628635522</t>
  </si>
  <si>
    <t>Vyplnění spár zdiva z betonových prefabrikátů maltou cementovou na hl do 70 mm s vyspárováním</t>
  </si>
  <si>
    <t>-1591626917</t>
  </si>
  <si>
    <t>Vyplnění spár dosavadních konstrukcí zdiva cementovou maltou s vyčištěním spár hloubky do 70 mm, zdiva z betonových prefabrikátů s vyspárováním</t>
  </si>
  <si>
    <t>https://podminky.urs.cz/item/CS_URS_2023_02/628635522</t>
  </si>
  <si>
    <t>"Spadiště"28</t>
  </si>
  <si>
    <t>Ostatní konstrukce a práce, bourání</t>
  </si>
  <si>
    <t>11</t>
  </si>
  <si>
    <t>938111111</t>
  </si>
  <si>
    <t>Čištění zdiva opěr, pilířů, křídel od mechu a jiné vegetace</t>
  </si>
  <si>
    <t>1977874891</t>
  </si>
  <si>
    <t>https://podminky.urs.cz/item/CS_URS_2023_02/938111111</t>
  </si>
  <si>
    <t>"očištění spadiště" 33</t>
  </si>
  <si>
    <t>13</t>
  </si>
  <si>
    <t>938903112</t>
  </si>
  <si>
    <t>Vysekání spár hl do 70 mm v dlažbě z betonových desek</t>
  </si>
  <si>
    <t>448939632</t>
  </si>
  <si>
    <t>Dokončovací práce na dosavadních konstrukcích vysekání spár s očištěním zdiva nebo dlažby, s naložením suti na dopravní prostředek nebo s odklizením na hromady do vzdálenosti 50 m při hloubce spáry do 70 mm v dlažbě z betonových desek</t>
  </si>
  <si>
    <t>https://podminky.urs.cz/item/CS_URS_2023_02/938903112</t>
  </si>
  <si>
    <t>"spadiště"28</t>
  </si>
  <si>
    <t>966055211</t>
  </si>
  <si>
    <t>Bourání konstrukcí LTM zdiva z ŽB nebo předpjatého betonu strojně</t>
  </si>
  <si>
    <t>233689592</t>
  </si>
  <si>
    <t>Bourání konstrukcí LTM ve vodních tocích s přemístěním suti na hromady na vzdálenost do 20 m nebo s naložením na dopravní prostředek strojně z betonu železového nebo předpjatého</t>
  </si>
  <si>
    <t>https://podminky.urs.cz/item/CS_URS_2023_02/966055211</t>
  </si>
  <si>
    <t>"odstranění stávajícího přelivu na koruně hráze"(5,2+9,9)*0,3</t>
  </si>
  <si>
    <t>985131111</t>
  </si>
  <si>
    <t>Očištění ploch stěn, rubu kleneb a podlah tlakovou vodou</t>
  </si>
  <si>
    <t>157376737</t>
  </si>
  <si>
    <t>https://podminky.urs.cz/item/CS_URS_2023_02/985131111</t>
  </si>
  <si>
    <t>997</t>
  </si>
  <si>
    <t>Přesun sutě</t>
  </si>
  <si>
    <t>997013602</t>
  </si>
  <si>
    <t>Poplatek za uložení na skládce (skládkovné) stavebního odpadu železobetonového kód odpadu 17 01 01</t>
  </si>
  <si>
    <t>-1006714184</t>
  </si>
  <si>
    <t>Poplatek za uložení stavebního odpadu na skládce (skládkovné) z armovaného betonu zatříděného do Katalogu odpadů pod kódem 17 01 01</t>
  </si>
  <si>
    <t>https://podminky.urs.cz/item/CS_URS_2023_02/997013602</t>
  </si>
  <si>
    <t>"stávající přeliv"4,53*2,5</t>
  </si>
  <si>
    <t>997312511</t>
  </si>
  <si>
    <t>Vodorovná doprava suti a vybouraných hmot do 1 km pro LTM</t>
  </si>
  <si>
    <t>-179820272</t>
  </si>
  <si>
    <t>Vodorovná doprava suti a vybouraných hmot po suchu se složením a hrubým urovnáním nebo přeložením na jiný dopravní prostředek do 1 km</t>
  </si>
  <si>
    <t>https://podminky.urs.cz/item/CS_URS_2023_02/997312511</t>
  </si>
  <si>
    <t>"doprava suti na skládku"11,643</t>
  </si>
  <si>
    <t>10</t>
  </si>
  <si>
    <t>997312519</t>
  </si>
  <si>
    <t>Příplatek ZKD 1 km vodorovné dopravy suti a vybouraných hmot pro LTM</t>
  </si>
  <si>
    <t>-1608521949</t>
  </si>
  <si>
    <t>Vodorovná doprava suti a vybouraných hmot po suchu se složením a hrubým urovnáním nebo přeložením na jiný dopravní prostředek Příplatek k ceně za každý další i započatý 1 km</t>
  </si>
  <si>
    <t>https://podminky.urs.cz/item/CS_URS_2023_02/997312519</t>
  </si>
  <si>
    <t>"doprava suti na skládku do 30 km"11,325*29</t>
  </si>
  <si>
    <t>37</t>
  </si>
  <si>
    <t>998331011</t>
  </si>
  <si>
    <t>Přesun hmot pro nádrže</t>
  </si>
  <si>
    <t>-697130100</t>
  </si>
  <si>
    <t>Přesun hmot pro nádrže dopravní vzdálenost do 500 m</t>
  </si>
  <si>
    <t>https://podminky.urs.cz/item/CS_URS_2023_02/998331011</t>
  </si>
  <si>
    <t>SO 03 - Odpadní koryto</t>
  </si>
  <si>
    <t>-1844197093</t>
  </si>
  <si>
    <t>"koryto+1 m od břehové hrany" 25</t>
  </si>
  <si>
    <t>115001104</t>
  </si>
  <si>
    <t>Převedení vody potrubím DN přes 250 do 300</t>
  </si>
  <si>
    <t>m</t>
  </si>
  <si>
    <t>-311584477</t>
  </si>
  <si>
    <t>Převedení vody potrubím průměru DN přes 250 do 300</t>
  </si>
  <si>
    <t>https://podminky.urs.cz/item/CS_URS_2023_02/115001104</t>
  </si>
  <si>
    <t>"odtkové koryto"8</t>
  </si>
  <si>
    <t>122151101</t>
  </si>
  <si>
    <t>Odkopávky a prokopávky nezapažené v hornině třídy těžitelnosti I skupiny 1 a 2 objem do 20 m3 strojně</t>
  </si>
  <si>
    <t>727855054</t>
  </si>
  <si>
    <t>Odkopávky a prokopávky nezapažené strojně v hornině třídy těžitelnosti I skupiny 1 a 2 do 20 m3</t>
  </si>
  <si>
    <t>https://podminky.urs.cz/item/CS_URS_2023_02/122151101</t>
  </si>
  <si>
    <t>"výtokové čelo"2,5</t>
  </si>
  <si>
    <t>129153101</t>
  </si>
  <si>
    <t>Čištění otevřených koryt vodotečí šíře dna do 5 m hl do 2,5 m v hornině třídy těžitelnosti I skupiny 1 a 2 strojně</t>
  </si>
  <si>
    <t>326874949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</si>
  <si>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</si>
  <si>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https://podminky.urs.cz/item/CS_URS_2023_02/129153101</t>
  </si>
  <si>
    <t>"sediment"6,6</t>
  </si>
  <si>
    <t>29</t>
  </si>
  <si>
    <t>-431056163</t>
  </si>
  <si>
    <t>"traviny odpadní koryto"25</t>
  </si>
  <si>
    <t>1924404901</t>
  </si>
  <si>
    <t>"travá odpadmí koryto" 25*25</t>
  </si>
  <si>
    <t>973889364</t>
  </si>
  <si>
    <t>"odkop výtokové čelo a nazpět"2,5*2</t>
  </si>
  <si>
    <t>"přemístění sedimetu na místo uložení - p.č.1128"6,6</t>
  </si>
  <si>
    <t>167151111</t>
  </si>
  <si>
    <t>Nakládání výkopku z hornin třídy těžitelnosti I skupiny 1 až 3 přes 100 m3</t>
  </si>
  <si>
    <t>-99741852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</si>
  <si>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</si>
  <si>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</si>
  <si>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"sediment z nádrže z mezideponie"6,6</t>
  </si>
  <si>
    <t>513257860</t>
  </si>
  <si>
    <t>-1463954869</t>
  </si>
  <si>
    <t>"ohumusování"18</t>
  </si>
  <si>
    <t>"uložení sedimentu na pozemek p.č.1128"6,6/0,1</t>
  </si>
  <si>
    <t>33</t>
  </si>
  <si>
    <t>199454198</t>
  </si>
  <si>
    <t>"svahy odpadního koryta"22</t>
  </si>
  <si>
    <t>34</t>
  </si>
  <si>
    <t>-870658380</t>
  </si>
  <si>
    <t>22 * 0,02 " Přepočtené koeficientem množství</t>
  </si>
  <si>
    <t>-2004033305</t>
  </si>
  <si>
    <t>"svahování břehů"22</t>
  </si>
  <si>
    <t>-444175942</t>
  </si>
  <si>
    <t>"likvidace travin"0,08</t>
  </si>
  <si>
    <t>-1283289182</t>
  </si>
  <si>
    <t>"výtokové čelo"2,3*0,4*0,48</t>
  </si>
  <si>
    <t>59245320URS1</t>
  </si>
  <si>
    <t>dlažba plošná betonová 400x400x45mm přírodní</t>
  </si>
  <si>
    <t>2060974749</t>
  </si>
  <si>
    <t>"římsa"2,4*0,5</t>
  </si>
  <si>
    <t>-1720023858</t>
  </si>
  <si>
    <t>"výtokové čelo"2,3*0,48*2+0,48*2*0,4</t>
  </si>
  <si>
    <t>36</t>
  </si>
  <si>
    <t>-1706552939</t>
  </si>
  <si>
    <t>-1258536318</t>
  </si>
  <si>
    <t>"základové pasy"(0.47*2.3*2*2+2*2*0.47*0.49)*7,9/1000</t>
  </si>
  <si>
    <t>320101111</t>
  </si>
  <si>
    <t>Osazení betonových a železobetonových prefabrikátů hmotnosti do 1000 kg</t>
  </si>
  <si>
    <t>931568189</t>
  </si>
  <si>
    <t>Osazení betonových a železobetonových prefabrikátů hmotnosti jednotlivě do 1 000 kg</t>
  </si>
  <si>
    <t>https://podminky.urs.cz/item/CS_URS_2023_02/320101111</t>
  </si>
  <si>
    <t>"římsa výtokové čelo"2,4*0,05*0,5</t>
  </si>
  <si>
    <t>451315125</t>
  </si>
  <si>
    <t>Podkladní nebo výplňová vrstva z betonu C 16/20 tl do 150 mm</t>
  </si>
  <si>
    <t>2129978090</t>
  </si>
  <si>
    <t>Podkladní a výplňové vrstvy z betonu prostého tloušťky do 150 mm, z betonu C 16/20</t>
  </si>
  <si>
    <t>https://podminky.urs.cz/item/CS_URS_2023_02/451315125</t>
  </si>
  <si>
    <t xml:space="preserve">Poznámka k souboru cen:_x000d_
1. Cenu lze použít pro podkladní vrstvu z prostého betonu pod základové konstrukce.
2. Příplatek řeší náklady na vícepráce při ruční ukládce pro sklon podkladní vrstvy ve svahu (skluzy u opěry).
3. V cenách jsou započteny náklady na vlastní betonáž, rozhrnutí a případně hutnění betonu požadované konzistence, uhlazení horního povrchu podkladní vrstvy, ošetření a ochranu čerstvě uloženého betonu.
4. V cenách nejsou započteny náklady na:
a) zhutnění podloží pod podkladní vrstvy a vyčištění základové spáry, tyto se oceňují cenami katalogu 800-2 Základy a zvláštní zakládání,
b) podkladní vrstva ze štěrku hutněného u plošného založení, tyto se oceňují souborem cen 451 57-78 Podkladní a výplňová vrstva z kameniva,
c) zhotovení bednění vrtací šablony pilot nebo odbourání hlav pilot ze železobetonu u základu založeného na pilotách.
</t>
  </si>
  <si>
    <t>"výtokové čelo "2,6*0,7</t>
  </si>
  <si>
    <t>7</t>
  </si>
  <si>
    <t>-442837814</t>
  </si>
  <si>
    <t>"odtokové koryto"10</t>
  </si>
  <si>
    <t>-295045395</t>
  </si>
  <si>
    <t>"očištění koryta" 10</t>
  </si>
  <si>
    <t>1125700466</t>
  </si>
  <si>
    <t>-1196271104</t>
  </si>
  <si>
    <t>"odstranění stávajícího výtokového čela"2,5*0,4*0,5</t>
  </si>
  <si>
    <t>634777869</t>
  </si>
  <si>
    <t>"očištění"10</t>
  </si>
  <si>
    <t>1034611138</t>
  </si>
  <si>
    <t>"výtokové čelo"0,5*2,5</t>
  </si>
  <si>
    <t>-1357946443</t>
  </si>
  <si>
    <t>"doprava suti na skládku - výtokové čelo"0,5*2,5</t>
  </si>
  <si>
    <t>-898684689</t>
  </si>
  <si>
    <t>1,25*29</t>
  </si>
  <si>
    <t>998332011</t>
  </si>
  <si>
    <t>Přesun hmot pro úpravy vodních toků a kanály</t>
  </si>
  <si>
    <t>1389026598</t>
  </si>
  <si>
    <t>Přesun hmot pro úpravy vodních toků a kanály, hráze rybníků apod. dopravní vzdálenost do 500 m</t>
  </si>
  <si>
    <t>https://podminky.urs.cz/item/CS_URS_2023_02/998332011</t>
  </si>
  <si>
    <t>SO 04 - Zátopa nádrže</t>
  </si>
  <si>
    <t>1696398306</t>
  </si>
  <si>
    <t>"zátopa nádrže" 575</t>
  </si>
  <si>
    <t>111211241</t>
  </si>
  <si>
    <t>Snesení listnatého klestu D do 30 cm ve svahu přes 1:3</t>
  </si>
  <si>
    <t>-1643379183</t>
  </si>
  <si>
    <t>Snesení větví stromů na hromady nebo naložení na dopravní prostředek listnatých v rovině nebo ve svahu přes 1:3, průměru kmene do 30 cm</t>
  </si>
  <si>
    <t>https://podminky.urs.cz/item/CS_URS_2023_02/111211241</t>
  </si>
  <si>
    <t>"stromy kácení"4</t>
  </si>
  <si>
    <t>112101101</t>
  </si>
  <si>
    <t>Odstranění stromů listnatých průměru kmene přes 100 do 300 mm</t>
  </si>
  <si>
    <t>237164258</t>
  </si>
  <si>
    <t>Odstranění stromů s odřezáním kmene a s odvětvením listnatých, průměru kmene přes 100 do 300 mm</t>
  </si>
  <si>
    <t>https://podminky.urs.cz/item/CS_URS_2023_02/112101101</t>
  </si>
  <si>
    <t>112251101</t>
  </si>
  <si>
    <t>Odstranění pařezů průměru přes 100 do 300 mm</t>
  </si>
  <si>
    <t>178302945</t>
  </si>
  <si>
    <t>Odstranění pařezů strojně s jejich vykopáním nebo vytrháním průměru přes 100 do 300 mm</t>
  </si>
  <si>
    <t>https://podminky.urs.cz/item/CS_URS_2023_02/112251101</t>
  </si>
  <si>
    <t>121151113</t>
  </si>
  <si>
    <t>Sejmutí ornice plochy do 500 m2 tl vrstvy do 200 mm strojně</t>
  </si>
  <si>
    <t>437227971</t>
  </si>
  <si>
    <t>Sejmutí ornice strojně při souvislé ploše přes 100 do 500 m2, tl. vrstvy do 200 mm</t>
  </si>
  <si>
    <t>https://podminky.urs.cz/item/CS_URS_2023_02/121151113</t>
  </si>
  <si>
    <t>"na levém břehu" 401</t>
  </si>
  <si>
    <t>122151501</t>
  </si>
  <si>
    <t>Odkopávky a prokopávky zapažené v hornině třídy těžitelnosti I skupiny 1 a 2 objem do 20 m3 strojně</t>
  </si>
  <si>
    <t>1862246660</t>
  </si>
  <si>
    <t>Odkopávky a prokopávky zapažené strojně v hornině třídy těžitelnosti I skupiny 1 a 2 do 20 m3</t>
  </si>
  <si>
    <t>https://podminky.urs.cz/item/CS_URS_2023_02/122151501</t>
  </si>
  <si>
    <t>"vodní tůň pro obojživelníky"0,4*40</t>
  </si>
  <si>
    <t>122703602</t>
  </si>
  <si>
    <t>Odstranění nánosů při únosnosti dna přes 40 do 60 kPa</t>
  </si>
  <si>
    <t>-984611923</t>
  </si>
  <si>
    <t>Odstranění nánosů z vypuštěných vodních nádrží nebo rybníků s uložením do hromad na vzdálenost do 20 m ve výkopišti při únosnosti dna přes 40 kPa do 60 kPa</t>
  </si>
  <si>
    <t>https://podminky.urs.cz/item/CS_URS_2023_02/122703602</t>
  </si>
  <si>
    <t>"odstranění sedimetu-odkop odvodň.kanálků"1225-36,3</t>
  </si>
  <si>
    <t>28</t>
  </si>
  <si>
    <t>125153101</t>
  </si>
  <si>
    <t>Vykopávky melioračních kanálů pro meliorace zemědělské v hornině třídy těžitelnosti I skupiny 1 a 2</t>
  </si>
  <si>
    <t>-1404254213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</si>
  <si>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</si>
  <si>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https://podminky.urs.cz/item/CS_URS_2023_02/125153101</t>
  </si>
  <si>
    <t>"odvodňovací kanálek v zátopě"0,3*(61+20+10+20+10)</t>
  </si>
  <si>
    <t>162201401</t>
  </si>
  <si>
    <t>Vodorovné přemístění větví stromů listnatých do 1 km D kmene přes 100 do 300 mm</t>
  </si>
  <si>
    <t>1044953043</t>
  </si>
  <si>
    <t>Vodorovné přemístění větví, kmenů nebo pařezů s naložením, složením a dopravou do 1000 m větví stromů listnatých, průměru kmene přes 100 do 300 mm</t>
  </si>
  <si>
    <t>https://podminky.urs.cz/item/CS_URS_2023_02/162201401</t>
  </si>
  <si>
    <t>-224467291</t>
  </si>
  <si>
    <t>-2118448805</t>
  </si>
  <si>
    <t>"tráva kolem zátopy" 575</t>
  </si>
  <si>
    <t>162301931</t>
  </si>
  <si>
    <t>Příplatek k vodorovnému přemístění větví stromů listnatých D kmene přes 100 do 300 mm ZKD 1 km</t>
  </si>
  <si>
    <t>-861860239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</si>
  <si>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</si>
  <si>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https://podminky.urs.cz/item/CS_URS_2023_02/162301931</t>
  </si>
  <si>
    <t>"odvoz na skládku"4*29</t>
  </si>
  <si>
    <t>-2095847259</t>
  </si>
  <si>
    <t xml:space="preserve">"odvoz trávy na skládku do vzdálenosti 30 km" 575*25 </t>
  </si>
  <si>
    <t>1933917159</t>
  </si>
  <si>
    <t>"přemístění sedimetu na místo uložení - p.č.1128"1225-54,1</t>
  </si>
  <si>
    <t>"ohumusování svahů zátopy"40,1+14</t>
  </si>
  <si>
    <t>"zásypy nazpět"97,5</t>
  </si>
  <si>
    <t>-109688864</t>
  </si>
  <si>
    <t>"ohumusování svahů nádrže - tl. 0,1 m"14+40,1</t>
  </si>
  <si>
    <t>"sediment z mezideponie na místo uložení -zemina na ohumusování" 1070,41</t>
  </si>
  <si>
    <t>"sediment z nádrže na mezideponie"1225</t>
  </si>
  <si>
    <t>-1735706082</t>
  </si>
  <si>
    <t>"uložení sedimentu na mezideponii"36,3+1188,7</t>
  </si>
  <si>
    <t>-1423377716</t>
  </si>
  <si>
    <t>"zásypy zeminou - svahy zátopy"97,5</t>
  </si>
  <si>
    <t>2002215503</t>
  </si>
  <si>
    <t>"zemina na levý břeh" 401</t>
  </si>
  <si>
    <t>"uložení sedimentu na pozemek p.č.1128"1070,41/0,1</t>
  </si>
  <si>
    <t>"ohumusování břehy"140</t>
  </si>
  <si>
    <t>48</t>
  </si>
  <si>
    <t>181411121</t>
  </si>
  <si>
    <t>Založení lučního trávníku výsevem pl do 1000 m2 v rovině a ve svahu do 1:5</t>
  </si>
  <si>
    <t>408762326</t>
  </si>
  <si>
    <t>Založení trávníku na půdě předem připravené plochy do 1000 m2 výsevem včetně utažení lučního v rovině nebo na svahu do 1:5</t>
  </si>
  <si>
    <t>https://podminky.urs.cz/item/CS_URS_2023_02/181411121</t>
  </si>
  <si>
    <t>49</t>
  </si>
  <si>
    <t>00572472</t>
  </si>
  <si>
    <t>osivo směs travní krajinná-rovinná</t>
  </si>
  <si>
    <t>1189839839</t>
  </si>
  <si>
    <t>401 * 0,02 " Přepočtené koeficientem množství</t>
  </si>
  <si>
    <t>-1987420142</t>
  </si>
  <si>
    <t>"svahy břehů"140</t>
  </si>
  <si>
    <t>47</t>
  </si>
  <si>
    <t>-1580213344</t>
  </si>
  <si>
    <t>140 * 0,02 " Přepočtené koeficientem množství</t>
  </si>
  <si>
    <t>181951111</t>
  </si>
  <si>
    <t>Úprava pláně v hornině třídy těžitelnosti I skupiny 1 až 3 bez zhutnění strojně</t>
  </si>
  <si>
    <t>36706930</t>
  </si>
  <si>
    <t>Úprava pláně vyrovnáním výškových rozdílů strojně v hornině třídy těžitelnosti I, skupiny 1 až 3 bez zhutnění</t>
  </si>
  <si>
    <t>https://podminky.urs.cz/item/CS_URS_2023_02/181951111</t>
  </si>
  <si>
    <t>"úprava dna zátopy do předepsaného tvaru"1759</t>
  </si>
  <si>
    <t>-1836007193</t>
  </si>
  <si>
    <t>"svahování břehů"858</t>
  </si>
  <si>
    <t>39</t>
  </si>
  <si>
    <t>Poplatek za likvidaci křovin a stromů do průměru 300 mm</t>
  </si>
  <si>
    <t>4474212</t>
  </si>
  <si>
    <t>"likvidaci křovin a stromů do průměru 300 mm"3,7</t>
  </si>
  <si>
    <t>-272470238</t>
  </si>
  <si>
    <t>"likvidace travin"0,38</t>
  </si>
  <si>
    <t>462511270</t>
  </si>
  <si>
    <t>Zához z lomového kamene bez proštěrkování z terénu hmotnost do 200 kg</t>
  </si>
  <si>
    <t>-591007158</t>
  </si>
  <si>
    <t>Zához z lomového kamene neupraveného záhozového bez proštěrkování z terénu, hmotnosti jednotlivých kamenů do 200 kg</t>
  </si>
  <si>
    <t>https://podminky.urs.cz/item/CS_URS_2023_02/462511270</t>
  </si>
  <si>
    <t>"kamenné opevnění"115,3-9,2</t>
  </si>
  <si>
    <t>462511370</t>
  </si>
  <si>
    <t>Zához z lomového kamene bez proštěrkování z terénu hmotnost přes 200 do 500 kg</t>
  </si>
  <si>
    <t>-1254801413</t>
  </si>
  <si>
    <t>Zához z lomového kamene neupraveného záhozového bez proštěrkování z terénu, hmotnosti jednotlivých kamenů přes 200 do 500 kg</t>
  </si>
  <si>
    <t>https://podminky.urs.cz/item/CS_URS_2023_02/462511370</t>
  </si>
  <si>
    <t>"patka"97,7</t>
  </si>
  <si>
    <t>-1201962954</t>
  </si>
  <si>
    <t>SO 05 - Hráz</t>
  </si>
  <si>
    <t xml:space="preserve">    5 - Komunikace pozemní</t>
  </si>
  <si>
    <t>PSV - Práce a dodávky PSV</t>
  </si>
  <si>
    <t xml:space="preserve">    789 - Povrchové úpravy ocelových konstrukcí a technologických zařízení</t>
  </si>
  <si>
    <t>111151102</t>
  </si>
  <si>
    <t>Odstranění travin z celkové plochy do 500 m2 strojně</t>
  </si>
  <si>
    <t>-2094942588</t>
  </si>
  <si>
    <t>Odstranění travin a rákosu strojně travin, při celkové ploše přes 100 do 500 m2</t>
  </si>
  <si>
    <t>https://podminky.urs.cz/item/CS_URS_2023_02/111151102</t>
  </si>
  <si>
    <t>"tráva na tělese hráze" 126</t>
  </si>
  <si>
    <t>-2144753124</t>
  </si>
  <si>
    <t>"tráva na hrázi odvoz" 126</t>
  </si>
  <si>
    <t>-137740499</t>
  </si>
  <si>
    <t>"tráva na hrázi odvoz" 126*25</t>
  </si>
  <si>
    <t>-1938048087</t>
  </si>
  <si>
    <t>"úprava koruny hráze pro zpevnění"158</t>
  </si>
  <si>
    <t>811667699</t>
  </si>
  <si>
    <t>"likvidace travin"0,12</t>
  </si>
  <si>
    <t>-59189281</t>
  </si>
  <si>
    <t>"patka" 15,9</t>
  </si>
  <si>
    <t>"kamenné opevnění"13,8-8,5</t>
  </si>
  <si>
    <t>5</t>
  </si>
  <si>
    <t>Komunikace pozemní</t>
  </si>
  <si>
    <t>564281111</t>
  </si>
  <si>
    <t>Podklad nebo podsyp ze štěrkopísku ŠP plochy přes 100 m2 tl 300 mm</t>
  </si>
  <si>
    <t>1083556295</t>
  </si>
  <si>
    <t>Podklad nebo podsyp ze štěrkopísku ŠP s rozprostřením, vlhčením a zhutněním plochy přes 100 m2, po zhutnění tl. 300 mm</t>
  </si>
  <si>
    <t>https://podminky.urs.cz/item/CS_URS_2023_02/564281111</t>
  </si>
  <si>
    <t>"zpevnění koruny hráze"158</t>
  </si>
  <si>
    <t>934956124.1</t>
  </si>
  <si>
    <t>Hradítka z dubového dřeva tl 50 mm</t>
  </si>
  <si>
    <t>2092738286</t>
  </si>
  <si>
    <t>Přepadová a ochranná zařízení nádrží dřevěná hradítka (dluže požeráku) š.150 mm, bez nátěru, s potřebným kováním z dubového dřeva, tl. 50 mm</t>
  </si>
  <si>
    <t>https://podminky.urs.cz/item/CS_URS_2023_02/934956124.1</t>
  </si>
  <si>
    <t xml:space="preserve">Poznámka k souboru cen:_x000d_
1. Ceny -3111 až -3116 lze použít i pro lávky o několika polích. Každé pole se však z hlediska volby ceny považuje za samostatnou lávku.
2. V cenách jsou započteny i náklady na nezbytné kování a spojovací prvky.
3. Množství měrných jednotek:
a) u cen -3111 až -3116 se stanoví v m2 plochy obsluhovacích lávek,
b) u cen -6111 až -6222 se stanoví v m2 pohledové plochy hradítek a stavidlových tabulí
</t>
  </si>
  <si>
    <t>"dvojitá dlužová stěna - šířka 0,88, výška 2,5 m "2*0,88*2,5</t>
  </si>
  <si>
    <t>13010814</t>
  </si>
  <si>
    <t>ocel profilová jakost S235JR (11 375) průřez U (UPN) 80</t>
  </si>
  <si>
    <t>1056808244</t>
  </si>
  <si>
    <t>Poznámka k položce:_x000d_
Hmotnost: 8,64 kg/m</t>
  </si>
  <si>
    <t>"8,64 kg/m"</t>
  </si>
  <si>
    <t>"U profily jako vodící drážky a dosedací prahy dluží požeráku"</t>
  </si>
  <si>
    <t>"vertikální - výška 2,5 m, 4 ks " 4*2,5*8,64/1000*1,2</t>
  </si>
  <si>
    <t>953171001</t>
  </si>
  <si>
    <t>Osazování poklopů litinových nebo ocelových hmotnosti do 50 kg - chladící věže</t>
  </si>
  <si>
    <t>-1427352077</t>
  </si>
  <si>
    <t>Osazování kovových předmětů poklopů litinových nebo ocelových včetně rámů, hmotnosti do 50 kg</t>
  </si>
  <si>
    <t>https://podminky.urs.cz/item/CS_URS_2023_02/953171001</t>
  </si>
  <si>
    <t xml:space="preserve">Poznámka k souboru cen:_x000d_
1. V cenách nejsou započteny náklady na poklopy včetně rámů a stupadel. Jejich dodání se oceňuje ve specifikaci.
</t>
  </si>
  <si>
    <t>"poklop požerák"1</t>
  </si>
  <si>
    <t>552R410200R</t>
  </si>
  <si>
    <t>ocelový, uzamykatelný, pozinkovaný. Položka zahnuje i manipulační madla</t>
  </si>
  <si>
    <t>kpl</t>
  </si>
  <si>
    <t>-1512599447</t>
  </si>
  <si>
    <t>Poznámka k položce:_x000d_
poklop požeráku</t>
  </si>
  <si>
    <t>985112111</t>
  </si>
  <si>
    <t>Odsekání degradovaného betonu stěn tl do 10 mm</t>
  </si>
  <si>
    <t>-238118924</t>
  </si>
  <si>
    <t>Odsekání degradovaného betonu stěn, tloušťky do 10 mm</t>
  </si>
  <si>
    <t>https://podminky.urs.cz/item/CS_URS_2023_02/985112111</t>
  </si>
  <si>
    <t>"požerák - cca 10%"0,97</t>
  </si>
  <si>
    <t>1293973171</t>
  </si>
  <si>
    <t>"požerák"((0,6+0,5+0,6+0,1)+(0,5+0,5+0,3)+4*(0,065+0,065+0,07))*2,5</t>
  </si>
  <si>
    <t>985311112</t>
  </si>
  <si>
    <t>Reprofilace stěn cementovou sanační maltou tl přes 10 do 20 mm</t>
  </si>
  <si>
    <t>-941759536</t>
  </si>
  <si>
    <t>Reprofilace betonu sanačními maltami na cementové bázi ručně stěn, tloušťky přes 10 do 20 mm</t>
  </si>
  <si>
    <t>https://podminky.urs.cz/item/CS_URS_2023_02/985311112</t>
  </si>
  <si>
    <t>985312114</t>
  </si>
  <si>
    <t>Stěrka k vyrovnání betonových ploch stěn tl do 5 mm</t>
  </si>
  <si>
    <t>-1957740304</t>
  </si>
  <si>
    <t>Stěrka k vyrovnání ploch reprofilovaného betonu stěn, tloušťky do 5 mm</t>
  </si>
  <si>
    <t>https://podminky.urs.cz/item/CS_URS_2023_02/985312114</t>
  </si>
  <si>
    <t>"požerák - cca 40%"3,8</t>
  </si>
  <si>
    <t>985323112</t>
  </si>
  <si>
    <t>Spojovací můstek reprofilovaného betonu na cementové bázi tl 2 mm</t>
  </si>
  <si>
    <t>1330165821</t>
  </si>
  <si>
    <t>Spojovací můstek reprofilovaného betonu na cementové bázi, tloušťky 2 mm</t>
  </si>
  <si>
    <t>https://podminky.urs.cz/item/CS_URS_2023_02/985323112</t>
  </si>
  <si>
    <t>R005</t>
  </si>
  <si>
    <t>Lávka na objektu, oboustranné zábradlí z akátu + podpěry, nosníky oc.profily U260, rošt z akátu + uzamykatelná branka</t>
  </si>
  <si>
    <t>-472101866</t>
  </si>
  <si>
    <t>https://podminky.urs.cz/item/CS_URS_2023_02/R005</t>
  </si>
  <si>
    <t>Poznámka k položce:_x000d_
lávka k požeráku 8,4 m</t>
  </si>
  <si>
    <t>"Lávka na objektu, podpěry, nosníky dřevěné, rošt z akátu"2,3</t>
  </si>
  <si>
    <t>2082539403</t>
  </si>
  <si>
    <t xml:space="preserve">Poznámka k souboru cen:_x000d_
1. Ceny jsou určeny pro jakoukoliv konstrukčně-materiálovou charakteristiku.
</t>
  </si>
  <si>
    <t>PSV</t>
  </si>
  <si>
    <t>Práce a dodávky PSV</t>
  </si>
  <si>
    <t>789</t>
  </si>
  <si>
    <t>Povrchové úpravy ocelových konstrukcí a technologických zařízení</t>
  </si>
  <si>
    <t>789221121</t>
  </si>
  <si>
    <t>Provedení otryskání ocelových konstrukcí třídy I stupeň zarezavění B stupeň přípravy Sa 3</t>
  </si>
  <si>
    <t>-1607902591</t>
  </si>
  <si>
    <t>Provedení otryskání povrchů ocelových konstrukcí suché abrazivní tryskání třídy I stupeň zrezivění B, stupeň přípravy Sa 3</t>
  </si>
  <si>
    <t>https://podminky.urs.cz/item/CS_URS_2023_02/789221121</t>
  </si>
  <si>
    <t>"ocelové části požeráku" 0,216+0,6</t>
  </si>
  <si>
    <t>42118100</t>
  </si>
  <si>
    <t>materiál tryskací z křemičitanu hlinitého</t>
  </si>
  <si>
    <t>-2145331662</t>
  </si>
  <si>
    <t>0,816 * 0,042 " Přepočtené koeficientem množství</t>
  </si>
  <si>
    <t>789321210</t>
  </si>
  <si>
    <t>Zhotovení nátěru ocelových konstrukcí třídy I dvousložkového základního tl do 40 µm</t>
  </si>
  <si>
    <t>-502348176</t>
  </si>
  <si>
    <t>Zhotovení nátěru ocelových konstrukcí třídy I dvousložkového základního, tloušťky do 40 μm</t>
  </si>
  <si>
    <t>https://podminky.urs.cz/item/CS_URS_2023_02/789321210</t>
  </si>
  <si>
    <t>24629073</t>
  </si>
  <si>
    <t>hmota nátěrová epoxidová základní plněná železitou slídou na ocelové konstrukce</t>
  </si>
  <si>
    <t>1608314341</t>
  </si>
  <si>
    <t>0,816 * 0,356 " Přepočtené koeficientem množství</t>
  </si>
  <si>
    <t>789321221</t>
  </si>
  <si>
    <t>Zhotovení nátěru ocelových konstrukcí třídy I dvousložkového krycího (vrchního) tl do 80 µm</t>
  </si>
  <si>
    <t>2103232068</t>
  </si>
  <si>
    <t>Zhotovení nátěru ocelových konstrukcí třídy I dvousložkového krycího (vrchního), tloušťky do 80 μm</t>
  </si>
  <si>
    <t>https://podminky.urs.cz/item/CS_URS_2023_02/789321221</t>
  </si>
  <si>
    <t>24629095</t>
  </si>
  <si>
    <t>hmota nátěrová epoxidová krycí (email) na ocelové konstrukce RAL 3020</t>
  </si>
  <si>
    <t>1657321580</t>
  </si>
  <si>
    <t>0,816 * 0,348 " Přepočtené koeficientem množství</t>
  </si>
  <si>
    <t>VRN - Vedlejší rozpočtové náklady</t>
  </si>
  <si>
    <t>N00 - Vedlejší a ostaní náklady</t>
  </si>
  <si>
    <t xml:space="preserve">    N01 - Vedlejší a ostatní náklady</t>
  </si>
  <si>
    <t>N00</t>
  </si>
  <si>
    <t>Vedlejší a ostaní náklady</t>
  </si>
  <si>
    <t>N01</t>
  </si>
  <si>
    <t>Vedlejší a ostatní náklady</t>
  </si>
  <si>
    <t>R01</t>
  </si>
  <si>
    <t>Vyhotovení fotodokumentace. Fotodokumentace a videozáznam budou předány objednateli před zahájením stavebních prací v elektronické podobě (1x CD/DVD).</t>
  </si>
  <si>
    <t>soubor</t>
  </si>
  <si>
    <t>512</t>
  </si>
  <si>
    <t>659796693</t>
  </si>
  <si>
    <t>https://podminky.urs.cz/item/CS_URS_2023_02/R01</t>
  </si>
  <si>
    <t>R04</t>
  </si>
  <si>
    <t>Vytyčení stavby, hranic pozemků a provedení geodetických prací nutných k posouzení shody realizované stavby se schválenou projektovou dokumentací odborně způsobilou osobou v oboru zeměměřictví.</t>
  </si>
  <si>
    <t>1055101278</t>
  </si>
  <si>
    <t>https://podminky.urs.cz/item/CS_URS_2023_02/R04</t>
  </si>
  <si>
    <t>R07</t>
  </si>
  <si>
    <t>Havarijní plán</t>
  </si>
  <si>
    <t>-2083113173</t>
  </si>
  <si>
    <t>https://podminky.urs.cz/item/CS_URS_2023_02/R07</t>
  </si>
  <si>
    <t>R14</t>
  </si>
  <si>
    <t xml:space="preserve">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
</t>
  </si>
  <si>
    <t>-36360650</t>
  </si>
  <si>
    <t>https://podminky.urs.cz/item/CS_URS_2023_02/R14</t>
  </si>
  <si>
    <t xml:space="preserve">Poznámka k položce:_x000d_
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
</t>
  </si>
  <si>
    <t>R16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</si>
  <si>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</si>
  <si>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-1664686256</t>
  </si>
  <si>
    <t>https://podminky.urs.cz/item/CS_URS_2023_02/R16</t>
  </si>
  <si>
    <t>"předepsané zkoušky betonu"1</t>
  </si>
  <si>
    <t>R17</t>
  </si>
  <si>
    <t>Uvedení dotčených pozemků a komunikací do původního (popř. zasmluvněného) stavu.</t>
  </si>
  <si>
    <t>-1460022550</t>
  </si>
  <si>
    <t>https://podminky.urs.cz/item/CS_URS_2023_02/R17</t>
  </si>
  <si>
    <t>R19</t>
  </si>
  <si>
    <t>Zpracování a předání dokumentace skutečného provedení stavby (3 paré + 1 v elektronické formě) objednateli a zaměření skutečného provedení stavby a zajištění vyhotovení geometrického plánu zaměření hráze – geodetická část dokumentace (3 paré + 1 v elektro</t>
  </si>
  <si>
    <t>-674806490</t>
  </si>
  <si>
    <t>Zpracování a předání dokumentace skutečného provedení stavby (3 paré + 1 v elektronické formě) objednateli a zaměření skutečného provedení stavby a zajištění vyhotovení geometrického plánu zaměření hráze – geodetická část dokumentace (3 paré + 1 v elektronické formě) v rozsahu odpovídajícím příslušným právním předpisům.</t>
  </si>
  <si>
    <t>https://podminky.urs.cz/item/CS_URS_2023_02/R19</t>
  </si>
  <si>
    <t>Poznámka k položce:_x000d_
Poznámka k položce:
- součástí geodetické části bude polohové a výškové geodetické zaměření základových spár (např. prahy, stupně, přehrážka, hráz)
- zaměření bude provedeno maximálně se střední souřadnicovou chybou Uxy=0,14 m, Uh=0,12 m dle ČSN 01 3410</t>
  </si>
  <si>
    <t>R21</t>
  </si>
  <si>
    <t>Vedení pracovního deníku skrývaných kulturních vrstev půdy a provádění souvisejících činností</t>
  </si>
  <si>
    <t>956851753</t>
  </si>
  <si>
    <t>https://podminky.urs.cz/item/CS_URS_2023_02/R21</t>
  </si>
  <si>
    <t>R23</t>
  </si>
  <si>
    <t>Dopravní značení stavby</t>
  </si>
  <si>
    <t>-785567746</t>
  </si>
  <si>
    <t>https://podminky.urs.cz/item/CS_URS_2023_02/R23</t>
  </si>
  <si>
    <t>Poznámka k položce:_x000d_
 - pronájem, umístění dopravních značek dle DIO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</si>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</sst>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3" TargetMode="External" /><Relationship Id="rId2" Type="http://schemas.openxmlformats.org/officeDocument/2006/relationships/hyperlink" Target="https://podminky.urs.cz/item/CS_URS_2023_02/111211201" TargetMode="External" /><Relationship Id="rId3" Type="http://schemas.openxmlformats.org/officeDocument/2006/relationships/hyperlink" Target="https://podminky.urs.cz/item/CS_URS_2023_02/125703301" TargetMode="External" /><Relationship Id="rId4" Type="http://schemas.openxmlformats.org/officeDocument/2006/relationships/hyperlink" Target="https://podminky.urs.cz/item/CS_URS_2023_02/162251102" TargetMode="External" /><Relationship Id="rId5" Type="http://schemas.openxmlformats.org/officeDocument/2006/relationships/hyperlink" Target="https://podminky.urs.cz/item/CS_URS_2023_02/162301500.1" TargetMode="External" /><Relationship Id="rId6" Type="http://schemas.openxmlformats.org/officeDocument/2006/relationships/hyperlink" Target="https://podminky.urs.cz/item/CS_URS_2023_02/162301501" TargetMode="External" /><Relationship Id="rId7" Type="http://schemas.openxmlformats.org/officeDocument/2006/relationships/hyperlink" Target="https://podminky.urs.cz/item/CS_URS_2023_02/162301980.1" TargetMode="External" /><Relationship Id="rId8" Type="http://schemas.openxmlformats.org/officeDocument/2006/relationships/hyperlink" Target="https://podminky.urs.cz/item/CS_URS_2023_02/162301981" TargetMode="External" /><Relationship Id="rId9" Type="http://schemas.openxmlformats.org/officeDocument/2006/relationships/hyperlink" Target="https://podminky.urs.cz/item/CS_URS_2023_02/162351103" TargetMode="External" /><Relationship Id="rId10" Type="http://schemas.openxmlformats.org/officeDocument/2006/relationships/hyperlink" Target="https://podminky.urs.cz/item/CS_URS_2023_02/167151101" TargetMode="External" /><Relationship Id="rId11" Type="http://schemas.openxmlformats.org/officeDocument/2006/relationships/hyperlink" Target="https://podminky.urs.cz/item/CS_URS_2023_02/171251201" TargetMode="External" /><Relationship Id="rId12" Type="http://schemas.openxmlformats.org/officeDocument/2006/relationships/hyperlink" Target="https://podminky.urs.cz/item/CS_URS_2023_02/181006111" TargetMode="External" /><Relationship Id="rId13" Type="http://schemas.openxmlformats.org/officeDocument/2006/relationships/hyperlink" Target="https://podminky.urs.cz/item/CS_URS_2023_02/181411122" TargetMode="External" /><Relationship Id="rId14" Type="http://schemas.openxmlformats.org/officeDocument/2006/relationships/hyperlink" Target="https://podminky.urs.cz/item/CS_URS_2023_02/182151111" TargetMode="External" /><Relationship Id="rId15" Type="http://schemas.openxmlformats.org/officeDocument/2006/relationships/hyperlink" Target="https://podminky.urs.cz/item/CS_URS_2023_02/R001" TargetMode="External" /><Relationship Id="rId16" Type="http://schemas.openxmlformats.org/officeDocument/2006/relationships/hyperlink" Target="https://podminky.urs.cz/item/CS_URS_2023_02/R002" TargetMode="External" /><Relationship Id="rId17" Type="http://schemas.openxmlformats.org/officeDocument/2006/relationships/hyperlink" Target="https://podminky.urs.cz/item/CS_URS_2023_02/998318011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1" TargetMode="External" /><Relationship Id="rId2" Type="http://schemas.openxmlformats.org/officeDocument/2006/relationships/hyperlink" Target="https://podminky.urs.cz/item/CS_URS_2023_02/111211242" TargetMode="External" /><Relationship Id="rId3" Type="http://schemas.openxmlformats.org/officeDocument/2006/relationships/hyperlink" Target="https://podminky.urs.cz/item/CS_URS_2023_02/112101103" TargetMode="External" /><Relationship Id="rId4" Type="http://schemas.openxmlformats.org/officeDocument/2006/relationships/hyperlink" Target="https://podminky.urs.cz/item/CS_URS_2023_02/122151102" TargetMode="External" /><Relationship Id="rId5" Type="http://schemas.openxmlformats.org/officeDocument/2006/relationships/hyperlink" Target="https://podminky.urs.cz/item/CS_URS_2023_02/162251102" TargetMode="External" /><Relationship Id="rId6" Type="http://schemas.openxmlformats.org/officeDocument/2006/relationships/hyperlink" Target="https://podminky.urs.cz/item/CS_URS_2023_02/162301500.1" TargetMode="External" /><Relationship Id="rId7" Type="http://schemas.openxmlformats.org/officeDocument/2006/relationships/hyperlink" Target="https://podminky.urs.cz/item/CS_URS_2023_02/162301980.1" TargetMode="External" /><Relationship Id="rId8" Type="http://schemas.openxmlformats.org/officeDocument/2006/relationships/hyperlink" Target="https://podminky.urs.cz/item/CS_URS_2023_02/1671511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R002" TargetMode="External" /><Relationship Id="rId11" Type="http://schemas.openxmlformats.org/officeDocument/2006/relationships/hyperlink" Target="https://podminky.urs.cz/item/CS_URS_2023_02/274315412" TargetMode="External" /><Relationship Id="rId12" Type="http://schemas.openxmlformats.org/officeDocument/2006/relationships/hyperlink" Target="https://podminky.urs.cz/item/CS_URS_2023_02/274354111" TargetMode="External" /><Relationship Id="rId13" Type="http://schemas.openxmlformats.org/officeDocument/2006/relationships/hyperlink" Target="https://podminky.urs.cz/item/CS_URS_2023_02/274354211" TargetMode="External" /><Relationship Id="rId14" Type="http://schemas.openxmlformats.org/officeDocument/2006/relationships/hyperlink" Target="https://podminky.urs.cz/item/CS_URS_2023_02/274362021" TargetMode="External" /><Relationship Id="rId15" Type="http://schemas.openxmlformats.org/officeDocument/2006/relationships/hyperlink" Target="https://podminky.urs.cz/item/CS_URS_2023_02/321312113" TargetMode="External" /><Relationship Id="rId16" Type="http://schemas.openxmlformats.org/officeDocument/2006/relationships/hyperlink" Target="https://podminky.urs.cz/item/CS_URS_2023_02/451315135" TargetMode="External" /><Relationship Id="rId17" Type="http://schemas.openxmlformats.org/officeDocument/2006/relationships/hyperlink" Target="https://podminky.urs.cz/item/CS_URS_2023_02/465513327" TargetMode="External" /><Relationship Id="rId18" Type="http://schemas.openxmlformats.org/officeDocument/2006/relationships/hyperlink" Target="https://podminky.urs.cz/item/CS_URS_2023_02/628635522" TargetMode="External" /><Relationship Id="rId19" Type="http://schemas.openxmlformats.org/officeDocument/2006/relationships/hyperlink" Target="https://podminky.urs.cz/item/CS_URS_2023_02/938111111" TargetMode="External" /><Relationship Id="rId20" Type="http://schemas.openxmlformats.org/officeDocument/2006/relationships/hyperlink" Target="https://podminky.urs.cz/item/CS_URS_2023_02/938903112" TargetMode="External" /><Relationship Id="rId21" Type="http://schemas.openxmlformats.org/officeDocument/2006/relationships/hyperlink" Target="https://podminky.urs.cz/item/CS_URS_2023_02/966055211" TargetMode="External" /><Relationship Id="rId22" Type="http://schemas.openxmlformats.org/officeDocument/2006/relationships/hyperlink" Target="https://podminky.urs.cz/item/CS_URS_2023_02/985131111" TargetMode="External" /><Relationship Id="rId23" Type="http://schemas.openxmlformats.org/officeDocument/2006/relationships/hyperlink" Target="https://podminky.urs.cz/item/CS_URS_2023_02/997013602" TargetMode="External" /><Relationship Id="rId24" Type="http://schemas.openxmlformats.org/officeDocument/2006/relationships/hyperlink" Target="https://podminky.urs.cz/item/CS_URS_2023_02/997312511" TargetMode="External" /><Relationship Id="rId25" Type="http://schemas.openxmlformats.org/officeDocument/2006/relationships/hyperlink" Target="https://podminky.urs.cz/item/CS_URS_2023_02/997312519" TargetMode="External" /><Relationship Id="rId26" Type="http://schemas.openxmlformats.org/officeDocument/2006/relationships/hyperlink" Target="https://podminky.urs.cz/item/CS_URS_2023_02/99833101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3" TargetMode="External" /><Relationship Id="rId2" Type="http://schemas.openxmlformats.org/officeDocument/2006/relationships/hyperlink" Target="https://podminky.urs.cz/item/CS_URS_2023_02/115001104" TargetMode="External" /><Relationship Id="rId3" Type="http://schemas.openxmlformats.org/officeDocument/2006/relationships/hyperlink" Target="https://podminky.urs.cz/item/CS_URS_2023_02/122151101" TargetMode="External" /><Relationship Id="rId4" Type="http://schemas.openxmlformats.org/officeDocument/2006/relationships/hyperlink" Target="https://podminky.urs.cz/item/CS_URS_2023_02/129153101" TargetMode="External" /><Relationship Id="rId5" Type="http://schemas.openxmlformats.org/officeDocument/2006/relationships/hyperlink" Target="https://podminky.urs.cz/item/CS_URS_2023_02/162301500.1" TargetMode="External" /><Relationship Id="rId6" Type="http://schemas.openxmlformats.org/officeDocument/2006/relationships/hyperlink" Target="https://podminky.urs.cz/item/CS_URS_2023_02/162301980.1" TargetMode="External" /><Relationship Id="rId7" Type="http://schemas.openxmlformats.org/officeDocument/2006/relationships/hyperlink" Target="https://podminky.urs.cz/item/CS_URS_2023_02/162351103" TargetMode="External" /><Relationship Id="rId8" Type="http://schemas.openxmlformats.org/officeDocument/2006/relationships/hyperlink" Target="https://podminky.urs.cz/item/CS_URS_2023_02/16715111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81006111" TargetMode="External" /><Relationship Id="rId11" Type="http://schemas.openxmlformats.org/officeDocument/2006/relationships/hyperlink" Target="https://podminky.urs.cz/item/CS_URS_2023_02/181411122" TargetMode="External" /><Relationship Id="rId12" Type="http://schemas.openxmlformats.org/officeDocument/2006/relationships/hyperlink" Target="https://podminky.urs.cz/item/CS_URS_2023_02/182151111" TargetMode="External" /><Relationship Id="rId13" Type="http://schemas.openxmlformats.org/officeDocument/2006/relationships/hyperlink" Target="https://podminky.urs.cz/item/CS_URS_2023_02/R002" TargetMode="External" /><Relationship Id="rId14" Type="http://schemas.openxmlformats.org/officeDocument/2006/relationships/hyperlink" Target="https://podminky.urs.cz/item/CS_URS_2023_02/274315412" TargetMode="External" /><Relationship Id="rId15" Type="http://schemas.openxmlformats.org/officeDocument/2006/relationships/hyperlink" Target="https://podminky.urs.cz/item/CS_URS_2023_02/274354111" TargetMode="External" /><Relationship Id="rId16" Type="http://schemas.openxmlformats.org/officeDocument/2006/relationships/hyperlink" Target="https://podminky.urs.cz/item/CS_URS_2023_02/274354211" TargetMode="External" /><Relationship Id="rId17" Type="http://schemas.openxmlformats.org/officeDocument/2006/relationships/hyperlink" Target="https://podminky.urs.cz/item/CS_URS_2023_02/274362021" TargetMode="External" /><Relationship Id="rId18" Type="http://schemas.openxmlformats.org/officeDocument/2006/relationships/hyperlink" Target="https://podminky.urs.cz/item/CS_URS_2023_02/320101111" TargetMode="External" /><Relationship Id="rId19" Type="http://schemas.openxmlformats.org/officeDocument/2006/relationships/hyperlink" Target="https://podminky.urs.cz/item/CS_URS_2023_02/451315125" TargetMode="External" /><Relationship Id="rId20" Type="http://schemas.openxmlformats.org/officeDocument/2006/relationships/hyperlink" Target="https://podminky.urs.cz/item/CS_URS_2023_02/628635522" TargetMode="External" /><Relationship Id="rId21" Type="http://schemas.openxmlformats.org/officeDocument/2006/relationships/hyperlink" Target="https://podminky.urs.cz/item/CS_URS_2023_02/938111111" TargetMode="External" /><Relationship Id="rId22" Type="http://schemas.openxmlformats.org/officeDocument/2006/relationships/hyperlink" Target="https://podminky.urs.cz/item/CS_URS_2023_02/938903112" TargetMode="External" /><Relationship Id="rId23" Type="http://schemas.openxmlformats.org/officeDocument/2006/relationships/hyperlink" Target="https://podminky.urs.cz/item/CS_URS_2023_02/966055211" TargetMode="External" /><Relationship Id="rId24" Type="http://schemas.openxmlformats.org/officeDocument/2006/relationships/hyperlink" Target="https://podminky.urs.cz/item/CS_URS_2023_02/985131111" TargetMode="External" /><Relationship Id="rId25" Type="http://schemas.openxmlformats.org/officeDocument/2006/relationships/hyperlink" Target="https://podminky.urs.cz/item/CS_URS_2023_02/997013602" TargetMode="External" /><Relationship Id="rId26" Type="http://schemas.openxmlformats.org/officeDocument/2006/relationships/hyperlink" Target="https://podminky.urs.cz/item/CS_URS_2023_02/997312511" TargetMode="External" /><Relationship Id="rId27" Type="http://schemas.openxmlformats.org/officeDocument/2006/relationships/hyperlink" Target="https://podminky.urs.cz/item/CS_URS_2023_02/997312519" TargetMode="External" /><Relationship Id="rId28" Type="http://schemas.openxmlformats.org/officeDocument/2006/relationships/hyperlink" Target="https://podminky.urs.cz/item/CS_URS_2023_02/998332011" TargetMode="External" /><Relationship Id="rId2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3" TargetMode="External" /><Relationship Id="rId2" Type="http://schemas.openxmlformats.org/officeDocument/2006/relationships/hyperlink" Target="https://podminky.urs.cz/item/CS_URS_2023_02/111211241" TargetMode="External" /><Relationship Id="rId3" Type="http://schemas.openxmlformats.org/officeDocument/2006/relationships/hyperlink" Target="https://podminky.urs.cz/item/CS_URS_2023_02/112101101" TargetMode="External" /><Relationship Id="rId4" Type="http://schemas.openxmlformats.org/officeDocument/2006/relationships/hyperlink" Target="https://podminky.urs.cz/item/CS_URS_2023_02/112251101" TargetMode="External" /><Relationship Id="rId5" Type="http://schemas.openxmlformats.org/officeDocument/2006/relationships/hyperlink" Target="https://podminky.urs.cz/item/CS_URS_2023_02/121151113" TargetMode="External" /><Relationship Id="rId6" Type="http://schemas.openxmlformats.org/officeDocument/2006/relationships/hyperlink" Target="https://podminky.urs.cz/item/CS_URS_2023_02/122151501" TargetMode="External" /><Relationship Id="rId7" Type="http://schemas.openxmlformats.org/officeDocument/2006/relationships/hyperlink" Target="https://podminky.urs.cz/item/CS_URS_2023_02/122703602" TargetMode="External" /><Relationship Id="rId8" Type="http://schemas.openxmlformats.org/officeDocument/2006/relationships/hyperlink" Target="https://podminky.urs.cz/item/CS_URS_2023_02/125153101" TargetMode="External" /><Relationship Id="rId9" Type="http://schemas.openxmlformats.org/officeDocument/2006/relationships/hyperlink" Target="https://podminky.urs.cz/item/CS_URS_2023_02/162201401" TargetMode="External" /><Relationship Id="rId10" Type="http://schemas.openxmlformats.org/officeDocument/2006/relationships/hyperlink" Target="https://podminky.urs.cz/item/CS_URS_2023_02/162251102" TargetMode="External" /><Relationship Id="rId11" Type="http://schemas.openxmlformats.org/officeDocument/2006/relationships/hyperlink" Target="https://podminky.urs.cz/item/CS_URS_2023_02/162301500.1" TargetMode="External" /><Relationship Id="rId12" Type="http://schemas.openxmlformats.org/officeDocument/2006/relationships/hyperlink" Target="https://podminky.urs.cz/item/CS_URS_2023_02/162301931" TargetMode="External" /><Relationship Id="rId13" Type="http://schemas.openxmlformats.org/officeDocument/2006/relationships/hyperlink" Target="https://podminky.urs.cz/item/CS_URS_2023_02/162301980.1" TargetMode="External" /><Relationship Id="rId14" Type="http://schemas.openxmlformats.org/officeDocument/2006/relationships/hyperlink" Target="https://podminky.urs.cz/item/CS_URS_2023_02/162351103" TargetMode="External" /><Relationship Id="rId15" Type="http://schemas.openxmlformats.org/officeDocument/2006/relationships/hyperlink" Target="https://podminky.urs.cz/item/CS_URS_2023_02/167151111" TargetMode="External" /><Relationship Id="rId16" Type="http://schemas.openxmlformats.org/officeDocument/2006/relationships/hyperlink" Target="https://podminky.urs.cz/item/CS_URS_2023_02/171251201" TargetMode="External" /><Relationship Id="rId17" Type="http://schemas.openxmlformats.org/officeDocument/2006/relationships/hyperlink" Target="https://podminky.urs.cz/item/CS_URS_2023_02/174151101" TargetMode="External" /><Relationship Id="rId18" Type="http://schemas.openxmlformats.org/officeDocument/2006/relationships/hyperlink" Target="https://podminky.urs.cz/item/CS_URS_2023_02/181006111" TargetMode="External" /><Relationship Id="rId19" Type="http://schemas.openxmlformats.org/officeDocument/2006/relationships/hyperlink" Target="https://podminky.urs.cz/item/CS_URS_2023_02/181411121" TargetMode="External" /><Relationship Id="rId20" Type="http://schemas.openxmlformats.org/officeDocument/2006/relationships/hyperlink" Target="https://podminky.urs.cz/item/CS_URS_2023_02/181411122" TargetMode="External" /><Relationship Id="rId21" Type="http://schemas.openxmlformats.org/officeDocument/2006/relationships/hyperlink" Target="https://podminky.urs.cz/item/CS_URS_2023_02/181951111" TargetMode="External" /><Relationship Id="rId22" Type="http://schemas.openxmlformats.org/officeDocument/2006/relationships/hyperlink" Target="https://podminky.urs.cz/item/CS_URS_2023_02/182151111" TargetMode="External" /><Relationship Id="rId23" Type="http://schemas.openxmlformats.org/officeDocument/2006/relationships/hyperlink" Target="https://podminky.urs.cz/item/CS_URS_2023_02/R001" TargetMode="External" /><Relationship Id="rId24" Type="http://schemas.openxmlformats.org/officeDocument/2006/relationships/hyperlink" Target="https://podminky.urs.cz/item/CS_URS_2023_02/R002" TargetMode="External" /><Relationship Id="rId25" Type="http://schemas.openxmlformats.org/officeDocument/2006/relationships/hyperlink" Target="https://podminky.urs.cz/item/CS_URS_2023_02/462511270" TargetMode="External" /><Relationship Id="rId26" Type="http://schemas.openxmlformats.org/officeDocument/2006/relationships/hyperlink" Target="https://podminky.urs.cz/item/CS_URS_2023_02/462511370" TargetMode="External" /><Relationship Id="rId27" Type="http://schemas.openxmlformats.org/officeDocument/2006/relationships/hyperlink" Target="https://podminky.urs.cz/item/CS_URS_2023_02/998331011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2" TargetMode="External" /><Relationship Id="rId2" Type="http://schemas.openxmlformats.org/officeDocument/2006/relationships/hyperlink" Target="https://podminky.urs.cz/item/CS_URS_2023_02/162301500.1" TargetMode="External" /><Relationship Id="rId3" Type="http://schemas.openxmlformats.org/officeDocument/2006/relationships/hyperlink" Target="https://podminky.urs.cz/item/CS_URS_2023_02/162301980.1" TargetMode="External" /><Relationship Id="rId4" Type="http://schemas.openxmlformats.org/officeDocument/2006/relationships/hyperlink" Target="https://podminky.urs.cz/item/CS_URS_2023_02/181951111" TargetMode="External" /><Relationship Id="rId5" Type="http://schemas.openxmlformats.org/officeDocument/2006/relationships/hyperlink" Target="https://podminky.urs.cz/item/CS_URS_2023_02/R002" TargetMode="External" /><Relationship Id="rId6" Type="http://schemas.openxmlformats.org/officeDocument/2006/relationships/hyperlink" Target="https://podminky.urs.cz/item/CS_URS_2023_02/462511270" TargetMode="External" /><Relationship Id="rId7" Type="http://schemas.openxmlformats.org/officeDocument/2006/relationships/hyperlink" Target="https://podminky.urs.cz/item/CS_URS_2023_02/564281111" TargetMode="External" /><Relationship Id="rId8" Type="http://schemas.openxmlformats.org/officeDocument/2006/relationships/hyperlink" Target="https://podminky.urs.cz/item/CS_URS_2023_02/934956124.1" TargetMode="External" /><Relationship Id="rId9" Type="http://schemas.openxmlformats.org/officeDocument/2006/relationships/hyperlink" Target="https://podminky.urs.cz/item/CS_URS_2023_02/953171001" TargetMode="External" /><Relationship Id="rId10" Type="http://schemas.openxmlformats.org/officeDocument/2006/relationships/hyperlink" Target="https://podminky.urs.cz/item/CS_URS_2023_02/985112111" TargetMode="External" /><Relationship Id="rId11" Type="http://schemas.openxmlformats.org/officeDocument/2006/relationships/hyperlink" Target="https://podminky.urs.cz/item/CS_URS_2023_02/985131111" TargetMode="External" /><Relationship Id="rId12" Type="http://schemas.openxmlformats.org/officeDocument/2006/relationships/hyperlink" Target="https://podminky.urs.cz/item/CS_URS_2023_02/985311112" TargetMode="External" /><Relationship Id="rId13" Type="http://schemas.openxmlformats.org/officeDocument/2006/relationships/hyperlink" Target="https://podminky.urs.cz/item/CS_URS_2023_02/985312114" TargetMode="External" /><Relationship Id="rId14" Type="http://schemas.openxmlformats.org/officeDocument/2006/relationships/hyperlink" Target="https://podminky.urs.cz/item/CS_URS_2023_02/985323112" TargetMode="External" /><Relationship Id="rId15" Type="http://schemas.openxmlformats.org/officeDocument/2006/relationships/hyperlink" Target="https://podminky.urs.cz/item/CS_URS_2023_02/R005" TargetMode="External" /><Relationship Id="rId16" Type="http://schemas.openxmlformats.org/officeDocument/2006/relationships/hyperlink" Target="https://podminky.urs.cz/item/CS_URS_2023_02/998331011" TargetMode="External" /><Relationship Id="rId17" Type="http://schemas.openxmlformats.org/officeDocument/2006/relationships/hyperlink" Target="https://podminky.urs.cz/item/CS_URS_2023_02/789221121" TargetMode="External" /><Relationship Id="rId18" Type="http://schemas.openxmlformats.org/officeDocument/2006/relationships/hyperlink" Target="https://podminky.urs.cz/item/CS_URS_2023_02/789321210" TargetMode="External" /><Relationship Id="rId19" Type="http://schemas.openxmlformats.org/officeDocument/2006/relationships/hyperlink" Target="https://podminky.urs.cz/item/CS_URS_2023_02/78932122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R01" TargetMode="External" /><Relationship Id="rId2" Type="http://schemas.openxmlformats.org/officeDocument/2006/relationships/hyperlink" Target="https://podminky.urs.cz/item/CS_URS_2023_02/R04" TargetMode="External" /><Relationship Id="rId3" Type="http://schemas.openxmlformats.org/officeDocument/2006/relationships/hyperlink" Target="https://podminky.urs.cz/item/CS_URS_2023_02/R07" TargetMode="External" /><Relationship Id="rId4" Type="http://schemas.openxmlformats.org/officeDocument/2006/relationships/hyperlink" Target="https://podminky.urs.cz/item/CS_URS_2023_02/R14" TargetMode="External" /><Relationship Id="rId5" Type="http://schemas.openxmlformats.org/officeDocument/2006/relationships/hyperlink" Target="https://podminky.urs.cz/item/CS_URS_2023_02/R16" TargetMode="External" /><Relationship Id="rId6" Type="http://schemas.openxmlformats.org/officeDocument/2006/relationships/hyperlink" Target="https://podminky.urs.cz/item/CS_URS_2023_02/R17" TargetMode="External" /><Relationship Id="rId7" Type="http://schemas.openxmlformats.org/officeDocument/2006/relationships/hyperlink" Target="https://podminky.urs.cz/item/CS_URS_2023_02/R19" TargetMode="External" /><Relationship Id="rId8" Type="http://schemas.openxmlformats.org/officeDocument/2006/relationships/hyperlink" Target="https://podminky.urs.cz/item/CS_URS_2023_02/R21" TargetMode="External" /><Relationship Id="rId9" Type="http://schemas.openxmlformats.org/officeDocument/2006/relationships/hyperlink" Target="https://podminky.urs.cz/item/CS_URS_2023_02/R23" TargetMode="External" /><Relationship Id="rId1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8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vodní nádrže Chyjice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Chyjice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6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6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4.4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Přítok HOZ'!J30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'SO 01 - Přítok HOZ'!P82</f>
        <v>0</v>
      </c>
      <c r="AV55" s="121">
        <f>'SO 01 - Přítok HOZ'!J33</f>
        <v>0</v>
      </c>
      <c r="AW55" s="121">
        <f>'SO 01 - Přítok HOZ'!J34</f>
        <v>0</v>
      </c>
      <c r="AX55" s="121">
        <f>'SO 01 - Přítok HOZ'!J35</f>
        <v>0</v>
      </c>
      <c r="AY55" s="121">
        <f>'SO 01 - Přítok HOZ'!J36</f>
        <v>0</v>
      </c>
      <c r="AZ55" s="121">
        <f>'SO 01 - Přítok HOZ'!F33</f>
        <v>0</v>
      </c>
      <c r="BA55" s="121">
        <f>'SO 01 - Přítok HOZ'!F34</f>
        <v>0</v>
      </c>
      <c r="BB55" s="121">
        <f>'SO 01 - Přítok HOZ'!F35</f>
        <v>0</v>
      </c>
      <c r="BC55" s="121">
        <f>'SO 01 - Přítok HOZ'!F36</f>
        <v>0</v>
      </c>
      <c r="BD55" s="123">
        <f>'SO 01 - Přítok HOZ'!F37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4.4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Bezpečnostní přeliv'!J30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0">
        <v>0</v>
      </c>
      <c r="AT56" s="121">
        <f>ROUND(SUM(AV56:AW56),2)</f>
        <v>0</v>
      </c>
      <c r="AU56" s="122">
        <f>'SO 02 - Bezpečnostní přeliv'!P88</f>
        <v>0</v>
      </c>
      <c r="AV56" s="121">
        <f>'SO 02 - Bezpečnostní přeliv'!J33</f>
        <v>0</v>
      </c>
      <c r="AW56" s="121">
        <f>'SO 02 - Bezpečnostní přeliv'!J34</f>
        <v>0</v>
      </c>
      <c r="AX56" s="121">
        <f>'SO 02 - Bezpečnostní přeliv'!J35</f>
        <v>0</v>
      </c>
      <c r="AY56" s="121">
        <f>'SO 02 - Bezpečnostní přeliv'!J36</f>
        <v>0</v>
      </c>
      <c r="AZ56" s="121">
        <f>'SO 02 - Bezpečnostní přeliv'!F33</f>
        <v>0</v>
      </c>
      <c r="BA56" s="121">
        <f>'SO 02 - Bezpečnostní přeliv'!F34</f>
        <v>0</v>
      </c>
      <c r="BB56" s="121">
        <f>'SO 02 - Bezpečnostní přeliv'!F35</f>
        <v>0</v>
      </c>
      <c r="BC56" s="121">
        <f>'SO 02 - Bezpečnostní přeliv'!F36</f>
        <v>0</v>
      </c>
      <c r="BD56" s="123">
        <f>'SO 02 - Bezpečnostní přeliv'!F37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7" customFormat="1" ht="14.4" customHeight="1">
      <c r="A57" s="112" t="s">
        <v>74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Odpadní koryto'!J30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77</v>
      </c>
      <c r="AR57" s="119"/>
      <c r="AS57" s="120">
        <v>0</v>
      </c>
      <c r="AT57" s="121">
        <f>ROUND(SUM(AV57:AW57),2)</f>
        <v>0</v>
      </c>
      <c r="AU57" s="122">
        <f>'SO 03 - Odpadní koryto'!P88</f>
        <v>0</v>
      </c>
      <c r="AV57" s="121">
        <f>'SO 03 - Odpadní koryto'!J33</f>
        <v>0</v>
      </c>
      <c r="AW57" s="121">
        <f>'SO 03 - Odpadní koryto'!J34</f>
        <v>0</v>
      </c>
      <c r="AX57" s="121">
        <f>'SO 03 - Odpadní koryto'!J35</f>
        <v>0</v>
      </c>
      <c r="AY57" s="121">
        <f>'SO 03 - Odpadní koryto'!J36</f>
        <v>0</v>
      </c>
      <c r="AZ57" s="121">
        <f>'SO 03 - Odpadní koryto'!F33</f>
        <v>0</v>
      </c>
      <c r="BA57" s="121">
        <f>'SO 03 - Odpadní koryto'!F34</f>
        <v>0</v>
      </c>
      <c r="BB57" s="121">
        <f>'SO 03 - Odpadní koryto'!F35</f>
        <v>0</v>
      </c>
      <c r="BC57" s="121">
        <f>'SO 03 - Odpadní koryto'!F36</f>
        <v>0</v>
      </c>
      <c r="BD57" s="123">
        <f>'SO 03 - Odpadní koryto'!F37</f>
        <v>0</v>
      </c>
      <c r="BE57" s="7"/>
      <c r="BT57" s="124" t="s">
        <v>78</v>
      </c>
      <c r="BV57" s="124" t="s">
        <v>72</v>
      </c>
      <c r="BW57" s="124" t="s">
        <v>86</v>
      </c>
      <c r="BX57" s="124" t="s">
        <v>5</v>
      </c>
      <c r="CL57" s="124" t="s">
        <v>19</v>
      </c>
      <c r="CM57" s="124" t="s">
        <v>80</v>
      </c>
    </row>
    <row r="58" s="7" customFormat="1" ht="14.4" customHeight="1">
      <c r="A58" s="112" t="s">
        <v>74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04 - Zátopa nádrže'!J30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77</v>
      </c>
      <c r="AR58" s="119"/>
      <c r="AS58" s="120">
        <v>0</v>
      </c>
      <c r="AT58" s="121">
        <f>ROUND(SUM(AV58:AW58),2)</f>
        <v>0</v>
      </c>
      <c r="AU58" s="122">
        <f>'SO 04 - Zátopa nádrže'!P83</f>
        <v>0</v>
      </c>
      <c r="AV58" s="121">
        <f>'SO 04 - Zátopa nádrže'!J33</f>
        <v>0</v>
      </c>
      <c r="AW58" s="121">
        <f>'SO 04 - Zátopa nádrže'!J34</f>
        <v>0</v>
      </c>
      <c r="AX58" s="121">
        <f>'SO 04 - Zátopa nádrže'!J35</f>
        <v>0</v>
      </c>
      <c r="AY58" s="121">
        <f>'SO 04 - Zátopa nádrže'!J36</f>
        <v>0</v>
      </c>
      <c r="AZ58" s="121">
        <f>'SO 04 - Zátopa nádrže'!F33</f>
        <v>0</v>
      </c>
      <c r="BA58" s="121">
        <f>'SO 04 - Zátopa nádrže'!F34</f>
        <v>0</v>
      </c>
      <c r="BB58" s="121">
        <f>'SO 04 - Zátopa nádrže'!F35</f>
        <v>0</v>
      </c>
      <c r="BC58" s="121">
        <f>'SO 04 - Zátopa nádrže'!F36</f>
        <v>0</v>
      </c>
      <c r="BD58" s="123">
        <f>'SO 04 - Zátopa nádrže'!F37</f>
        <v>0</v>
      </c>
      <c r="BE58" s="7"/>
      <c r="BT58" s="124" t="s">
        <v>78</v>
      </c>
      <c r="BV58" s="124" t="s">
        <v>72</v>
      </c>
      <c r="BW58" s="124" t="s">
        <v>89</v>
      </c>
      <c r="BX58" s="124" t="s">
        <v>5</v>
      </c>
      <c r="CL58" s="124" t="s">
        <v>19</v>
      </c>
      <c r="CM58" s="124" t="s">
        <v>80</v>
      </c>
    </row>
    <row r="59" s="7" customFormat="1" ht="14.4" customHeight="1">
      <c r="A59" s="112" t="s">
        <v>74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05 - Hráz'!J30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77</v>
      </c>
      <c r="AR59" s="119"/>
      <c r="AS59" s="120">
        <v>0</v>
      </c>
      <c r="AT59" s="121">
        <f>ROUND(SUM(AV59:AW59),2)</f>
        <v>0</v>
      </c>
      <c r="AU59" s="122">
        <f>'SO 05 - Hráz'!P87</f>
        <v>0</v>
      </c>
      <c r="AV59" s="121">
        <f>'SO 05 - Hráz'!J33</f>
        <v>0</v>
      </c>
      <c r="AW59" s="121">
        <f>'SO 05 - Hráz'!J34</f>
        <v>0</v>
      </c>
      <c r="AX59" s="121">
        <f>'SO 05 - Hráz'!J35</f>
        <v>0</v>
      </c>
      <c r="AY59" s="121">
        <f>'SO 05 - Hráz'!J36</f>
        <v>0</v>
      </c>
      <c r="AZ59" s="121">
        <f>'SO 05 - Hráz'!F33</f>
        <v>0</v>
      </c>
      <c r="BA59" s="121">
        <f>'SO 05 - Hráz'!F34</f>
        <v>0</v>
      </c>
      <c r="BB59" s="121">
        <f>'SO 05 - Hráz'!F35</f>
        <v>0</v>
      </c>
      <c r="BC59" s="121">
        <f>'SO 05 - Hráz'!F36</f>
        <v>0</v>
      </c>
      <c r="BD59" s="123">
        <f>'SO 05 - Hráz'!F37</f>
        <v>0</v>
      </c>
      <c r="BE59" s="7"/>
      <c r="BT59" s="124" t="s">
        <v>78</v>
      </c>
      <c r="BV59" s="124" t="s">
        <v>72</v>
      </c>
      <c r="BW59" s="124" t="s">
        <v>92</v>
      </c>
      <c r="BX59" s="124" t="s">
        <v>5</v>
      </c>
      <c r="CL59" s="124" t="s">
        <v>19</v>
      </c>
      <c r="CM59" s="124" t="s">
        <v>80</v>
      </c>
    </row>
    <row r="60" s="7" customFormat="1" ht="14.4" customHeight="1">
      <c r="A60" s="112" t="s">
        <v>74</v>
      </c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'VRN - Vedlejší rozpočtové...'!J30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95</v>
      </c>
      <c r="AR60" s="119"/>
      <c r="AS60" s="125">
        <v>0</v>
      </c>
      <c r="AT60" s="126">
        <f>ROUND(SUM(AV60:AW60),2)</f>
        <v>0</v>
      </c>
      <c r="AU60" s="127">
        <f>'VRN - Vedlejší rozpočtové...'!P81</f>
        <v>0</v>
      </c>
      <c r="AV60" s="126">
        <f>'VRN - Vedlejší rozpočtové...'!J33</f>
        <v>0</v>
      </c>
      <c r="AW60" s="126">
        <f>'VRN - Vedlejší rozpočtové...'!J34</f>
        <v>0</v>
      </c>
      <c r="AX60" s="126">
        <f>'VRN - Vedlejší rozpočtové...'!J35</f>
        <v>0</v>
      </c>
      <c r="AY60" s="126">
        <f>'VRN - Vedlejší rozpočtové...'!J36</f>
        <v>0</v>
      </c>
      <c r="AZ60" s="126">
        <f>'VRN - Vedlejší rozpočtové...'!F33</f>
        <v>0</v>
      </c>
      <c r="BA60" s="126">
        <f>'VRN - Vedlejší rozpočtové...'!F34</f>
        <v>0</v>
      </c>
      <c r="BB60" s="126">
        <f>'VRN - Vedlejší rozpočtové...'!F35</f>
        <v>0</v>
      </c>
      <c r="BC60" s="126">
        <f>'VRN - Vedlejší rozpočtové...'!F36</f>
        <v>0</v>
      </c>
      <c r="BD60" s="128">
        <f>'VRN - Vedlejší rozpočtové...'!F37</f>
        <v>0</v>
      </c>
      <c r="BE60" s="7"/>
      <c r="BT60" s="124" t="s">
        <v>78</v>
      </c>
      <c r="BV60" s="124" t="s">
        <v>72</v>
      </c>
      <c r="BW60" s="124" t="s">
        <v>96</v>
      </c>
      <c r="BX60" s="124" t="s">
        <v>5</v>
      </c>
      <c r="CL60" s="124" t="s">
        <v>19</v>
      </c>
      <c r="CM60" s="124" t="s">
        <v>80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VlvI2htEUraizSqd03EtyzyN8iiAtWZV67V7aKWGbWcq27SleH4Z7Zx6rqgXa/rWhItWcUIuZfWI0cbjAxgEcg==" hashValue="4+9D3mPRNG7cPmy9g1J6i0bTh5iXhwyEm89FlnjH6Eq+qjN/EiUTuVDCWCddO9eT8WlxTkKBdG4QqPtEDteh6w==" algorithmName="SHA-512" password="ED62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Přítok HOZ'!C2" display="/"/>
    <hyperlink ref="A56" location="'SO 02 - Bezpečnostní přeliv'!C2" display="/"/>
    <hyperlink ref="A57" location="'SO 03 - Odpadní koryto'!C2" display="/"/>
    <hyperlink ref="A58" location="'SO 04 - Zátopa nádrže'!C2" display="/"/>
    <hyperlink ref="A59" location="'SO 05 - Hráz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ROUND((SUM(BE82:BE158)),  2)</f>
        <v>0</v>
      </c>
      <c r="G33" s="39"/>
      <c r="H33" s="39"/>
      <c r="I33" s="149">
        <v>0.20999999999999999</v>
      </c>
      <c r="J33" s="148">
        <f>ROUND(((SUM(BE82:BE158))*I33),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ROUND((SUM(BF82:BF158)),  2)</f>
        <v>0</v>
      </c>
      <c r="G34" s="39"/>
      <c r="H34" s="39"/>
      <c r="I34" s="149">
        <v>0.14999999999999999</v>
      </c>
      <c r="J34" s="148">
        <f>ROUND(((SUM(BF82:BF158))*I34),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ROUND((SUM(BG82:BG158)),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ROUND((SUM(BH82:BH158)),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ROUND((SUM(BI82:BI158)),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01 - Přítok HOZ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J155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4.4" customHeight="1">
      <c r="A72" s="39"/>
      <c r="B72" s="40"/>
      <c r="C72" s="41"/>
      <c r="D72" s="41"/>
      <c r="E72" s="161" t="str">
        <f>E7</f>
        <v>Oprava vodní nádrže Chyjice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5.6" customHeight="1">
      <c r="A74" s="39"/>
      <c r="B74" s="40"/>
      <c r="C74" s="41"/>
      <c r="D74" s="41"/>
      <c r="E74" s="70" t="str">
        <f>E9</f>
        <v>SO 01 - Přítok HOZ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Chyjice</v>
      </c>
      <c r="G76" s="41"/>
      <c r="H76" s="41"/>
      <c r="I76" s="33" t="s">
        <v>23</v>
      </c>
      <c r="J76" s="73" t="str">
        <f>IF(J12="","",J12)</f>
        <v>21. 7. 2023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6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31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6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108</v>
      </c>
      <c r="D81" s="181" t="s">
        <v>55</v>
      </c>
      <c r="E81" s="181" t="s">
        <v>51</v>
      </c>
      <c r="F81" s="181" t="s">
        <v>52</v>
      </c>
      <c r="G81" s="181" t="s">
        <v>109</v>
      </c>
      <c r="H81" s="181" t="s">
        <v>110</v>
      </c>
      <c r="I81" s="181" t="s">
        <v>111</v>
      </c>
      <c r="J81" s="181" t="s">
        <v>102</v>
      </c>
      <c r="K81" s="182" t="s">
        <v>112</v>
      </c>
      <c r="L81" s="183"/>
      <c r="M81" s="93" t="s">
        <v>19</v>
      </c>
      <c r="N81" s="94" t="s">
        <v>40</v>
      </c>
      <c r="O81" s="94" t="s">
        <v>113</v>
      </c>
      <c r="P81" s="94" t="s">
        <v>114</v>
      </c>
      <c r="Q81" s="94" t="s">
        <v>115</v>
      </c>
      <c r="R81" s="94" t="s">
        <v>116</v>
      </c>
      <c r="S81" s="94" t="s">
        <v>117</v>
      </c>
      <c r="T81" s="95" t="s">
        <v>118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119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0.0049699999999999996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103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120</v>
      </c>
      <c r="F83" s="192" t="s">
        <v>121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P84+P155</f>
        <v>0</v>
      </c>
      <c r="Q83" s="197"/>
      <c r="R83" s="198">
        <f>R84+R155</f>
        <v>0.0049699999999999996</v>
      </c>
      <c r="S83" s="197"/>
      <c r="T83" s="199">
        <f>T84+T155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78</v>
      </c>
      <c r="AT83" s="201" t="s">
        <v>69</v>
      </c>
      <c r="AU83" s="201" t="s">
        <v>70</v>
      </c>
      <c r="AY83" s="200" t="s">
        <v>122</v>
      </c>
      <c r="BK83" s="202">
        <f>BK84+BK155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78</v>
      </c>
      <c r="F84" s="203" t="s">
        <v>123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SUM(P85:P154)</f>
        <v>0</v>
      </c>
      <c r="Q84" s="197"/>
      <c r="R84" s="198">
        <f>SUM(R85:R154)</f>
        <v>0.0049699999999999996</v>
      </c>
      <c r="S84" s="197"/>
      <c r="T84" s="199">
        <f>SUM(T85:T154)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78</v>
      </c>
      <c r="AT84" s="201" t="s">
        <v>69</v>
      </c>
      <c r="AU84" s="201" t="s">
        <v>78</v>
      </c>
      <c r="AY84" s="200" t="s">
        <v>122</v>
      </c>
      <c r="BK84" s="202">
        <f>SUM(BK85:BK154)</f>
        <v>0</v>
      </c>
    </row>
    <row r="85" s="2" customFormat="1" ht="14.4" customHeight="1">
      <c r="A85" s="39"/>
      <c r="B85" s="40"/>
      <c r="C85" s="205" t="s">
        <v>78</v>
      </c>
      <c r="D85" s="205" t="s">
        <v>124</v>
      </c>
      <c r="E85" s="206" t="s">
        <v>125</v>
      </c>
      <c r="F85" s="207" t="s">
        <v>126</v>
      </c>
      <c r="G85" s="208" t="s">
        <v>127</v>
      </c>
      <c r="H85" s="209">
        <v>1120</v>
      </c>
      <c r="I85" s="210"/>
      <c r="J85" s="211">
        <f>ROUND(I85*H85,2)</f>
        <v>0</v>
      </c>
      <c r="K85" s="207" t="s">
        <v>128</v>
      </c>
      <c r="L85" s="45"/>
      <c r="M85" s="212" t="s">
        <v>19</v>
      </c>
      <c r="N85" s="213" t="s">
        <v>41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129</v>
      </c>
      <c r="AT85" s="216" t="s">
        <v>124</v>
      </c>
      <c r="AU85" s="216" t="s">
        <v>80</v>
      </c>
      <c r="AY85" s="18" t="s">
        <v>122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0</v>
      </c>
      <c r="BL85" s="18" t="s">
        <v>129</v>
      </c>
      <c r="BM85" s="216" t="s">
        <v>130</v>
      </c>
    </row>
    <row r="86" s="2" customFormat="1">
      <c r="A86" s="39"/>
      <c r="B86" s="40"/>
      <c r="C86" s="41"/>
      <c r="D86" s="218" t="s">
        <v>131</v>
      </c>
      <c r="E86" s="41"/>
      <c r="F86" s="219" t="s">
        <v>132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131</v>
      </c>
      <c r="AU86" s="18" t="s">
        <v>80</v>
      </c>
    </row>
    <row r="87" s="2" customFormat="1">
      <c r="A87" s="39"/>
      <c r="B87" s="40"/>
      <c r="C87" s="41"/>
      <c r="D87" s="223" t="s">
        <v>133</v>
      </c>
      <c r="E87" s="41"/>
      <c r="F87" s="224" t="s">
        <v>134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133</v>
      </c>
      <c r="AU87" s="18" t="s">
        <v>80</v>
      </c>
    </row>
    <row r="88" s="2" customFormat="1">
      <c r="A88" s="39"/>
      <c r="B88" s="40"/>
      <c r="C88" s="41"/>
      <c r="D88" s="218" t="s">
        <v>135</v>
      </c>
      <c r="E88" s="41"/>
      <c r="F88" s="225" t="s">
        <v>136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135</v>
      </c>
      <c r="AU88" s="18" t="s">
        <v>80</v>
      </c>
    </row>
    <row r="89" s="2" customFormat="1">
      <c r="A89" s="39"/>
      <c r="B89" s="40"/>
      <c r="C89" s="41"/>
      <c r="D89" s="218" t="s">
        <v>137</v>
      </c>
      <c r="E89" s="41"/>
      <c r="F89" s="225" t="s">
        <v>138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137</v>
      </c>
      <c r="AU89" s="18" t="s">
        <v>80</v>
      </c>
    </row>
    <row r="90" s="13" customFormat="1">
      <c r="A90" s="13"/>
      <c r="B90" s="226"/>
      <c r="C90" s="227"/>
      <c r="D90" s="218" t="s">
        <v>139</v>
      </c>
      <c r="E90" s="228" t="s">
        <v>19</v>
      </c>
      <c r="F90" s="229" t="s">
        <v>140</v>
      </c>
      <c r="G90" s="227"/>
      <c r="H90" s="230">
        <v>1120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139</v>
      </c>
      <c r="AU90" s="236" t="s">
        <v>80</v>
      </c>
      <c r="AV90" s="13" t="s">
        <v>80</v>
      </c>
      <c r="AW90" s="13" t="s">
        <v>32</v>
      </c>
      <c r="AX90" s="13" t="s">
        <v>78</v>
      </c>
      <c r="AY90" s="236" t="s">
        <v>122</v>
      </c>
    </row>
    <row r="91" s="2" customFormat="1" ht="14.4" customHeight="1">
      <c r="A91" s="39"/>
      <c r="B91" s="40"/>
      <c r="C91" s="205" t="s">
        <v>141</v>
      </c>
      <c r="D91" s="205" t="s">
        <v>124</v>
      </c>
      <c r="E91" s="206" t="s">
        <v>142</v>
      </c>
      <c r="F91" s="207" t="s">
        <v>143</v>
      </c>
      <c r="G91" s="208" t="s">
        <v>127</v>
      </c>
      <c r="H91" s="209">
        <v>570</v>
      </c>
      <c r="I91" s="210"/>
      <c r="J91" s="211">
        <f>ROUND(I91*H91,2)</f>
        <v>0</v>
      </c>
      <c r="K91" s="207" t="s">
        <v>128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80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129</v>
      </c>
      <c r="BM91" s="216" t="s">
        <v>144</v>
      </c>
    </row>
    <row r="92" s="2" customFormat="1">
      <c r="A92" s="39"/>
      <c r="B92" s="40"/>
      <c r="C92" s="41"/>
      <c r="D92" s="218" t="s">
        <v>131</v>
      </c>
      <c r="E92" s="41"/>
      <c r="F92" s="219" t="s">
        <v>145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80</v>
      </c>
    </row>
    <row r="93" s="2" customFormat="1">
      <c r="A93" s="39"/>
      <c r="B93" s="40"/>
      <c r="C93" s="41"/>
      <c r="D93" s="223" t="s">
        <v>133</v>
      </c>
      <c r="E93" s="41"/>
      <c r="F93" s="224" t="s">
        <v>146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80</v>
      </c>
    </row>
    <row r="94" s="13" customFormat="1">
      <c r="A94" s="13"/>
      <c r="B94" s="226"/>
      <c r="C94" s="227"/>
      <c r="D94" s="218" t="s">
        <v>139</v>
      </c>
      <c r="E94" s="228" t="s">
        <v>19</v>
      </c>
      <c r="F94" s="229" t="s">
        <v>147</v>
      </c>
      <c r="G94" s="227"/>
      <c r="H94" s="230">
        <v>570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139</v>
      </c>
      <c r="AU94" s="236" t="s">
        <v>80</v>
      </c>
      <c r="AV94" s="13" t="s">
        <v>80</v>
      </c>
      <c r="AW94" s="13" t="s">
        <v>32</v>
      </c>
      <c r="AX94" s="13" t="s">
        <v>78</v>
      </c>
      <c r="AY94" s="236" t="s">
        <v>122</v>
      </c>
    </row>
    <row r="95" s="2" customFormat="1" ht="14.4" customHeight="1">
      <c r="A95" s="39"/>
      <c r="B95" s="40"/>
      <c r="C95" s="205" t="s">
        <v>148</v>
      </c>
      <c r="D95" s="205" t="s">
        <v>124</v>
      </c>
      <c r="E95" s="206" t="s">
        <v>149</v>
      </c>
      <c r="F95" s="207" t="s">
        <v>150</v>
      </c>
      <c r="G95" s="208" t="s">
        <v>151</v>
      </c>
      <c r="H95" s="209">
        <v>71.400000000000006</v>
      </c>
      <c r="I95" s="210"/>
      <c r="J95" s="211">
        <f>ROUND(I95*H95,2)</f>
        <v>0</v>
      </c>
      <c r="K95" s="207" t="s">
        <v>128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80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129</v>
      </c>
      <c r="BM95" s="216" t="s">
        <v>152</v>
      </c>
    </row>
    <row r="96" s="2" customFormat="1">
      <c r="A96" s="39"/>
      <c r="B96" s="40"/>
      <c r="C96" s="41"/>
      <c r="D96" s="218" t="s">
        <v>131</v>
      </c>
      <c r="E96" s="41"/>
      <c r="F96" s="219" t="s">
        <v>153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80</v>
      </c>
    </row>
    <row r="97" s="2" customFormat="1">
      <c r="A97" s="39"/>
      <c r="B97" s="40"/>
      <c r="C97" s="41"/>
      <c r="D97" s="223" t="s">
        <v>133</v>
      </c>
      <c r="E97" s="41"/>
      <c r="F97" s="224" t="s">
        <v>154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80</v>
      </c>
    </row>
    <row r="98" s="13" customFormat="1">
      <c r="A98" s="13"/>
      <c r="B98" s="226"/>
      <c r="C98" s="227"/>
      <c r="D98" s="218" t="s">
        <v>139</v>
      </c>
      <c r="E98" s="228" t="s">
        <v>19</v>
      </c>
      <c r="F98" s="229" t="s">
        <v>155</v>
      </c>
      <c r="G98" s="227"/>
      <c r="H98" s="230">
        <v>71.400000000000006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139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122</v>
      </c>
    </row>
    <row r="99" s="2" customFormat="1" ht="19.8" customHeight="1">
      <c r="A99" s="39"/>
      <c r="B99" s="40"/>
      <c r="C99" s="205" t="s">
        <v>7</v>
      </c>
      <c r="D99" s="205" t="s">
        <v>124</v>
      </c>
      <c r="E99" s="206" t="s">
        <v>156</v>
      </c>
      <c r="F99" s="207" t="s">
        <v>157</v>
      </c>
      <c r="G99" s="208" t="s">
        <v>151</v>
      </c>
      <c r="H99" s="209">
        <v>71.400000000000006</v>
      </c>
      <c r="I99" s="210"/>
      <c r="J99" s="211">
        <f>ROUND(I99*H99,2)</f>
        <v>0</v>
      </c>
      <c r="K99" s="207" t="s">
        <v>128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129</v>
      </c>
      <c r="AT99" s="216" t="s">
        <v>124</v>
      </c>
      <c r="AU99" s="216" t="s">
        <v>80</v>
      </c>
      <c r="AY99" s="18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129</v>
      </c>
      <c r="BM99" s="216" t="s">
        <v>158</v>
      </c>
    </row>
    <row r="100" s="2" customFormat="1">
      <c r="A100" s="39"/>
      <c r="B100" s="40"/>
      <c r="C100" s="41"/>
      <c r="D100" s="218" t="s">
        <v>131</v>
      </c>
      <c r="E100" s="41"/>
      <c r="F100" s="219" t="s">
        <v>159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80</v>
      </c>
    </row>
    <row r="101" s="2" customFormat="1">
      <c r="A101" s="39"/>
      <c r="B101" s="40"/>
      <c r="C101" s="41"/>
      <c r="D101" s="223" t="s">
        <v>133</v>
      </c>
      <c r="E101" s="41"/>
      <c r="F101" s="224" t="s">
        <v>160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80</v>
      </c>
    </row>
    <row r="102" s="13" customFormat="1">
      <c r="A102" s="13"/>
      <c r="B102" s="226"/>
      <c r="C102" s="227"/>
      <c r="D102" s="218" t="s">
        <v>139</v>
      </c>
      <c r="E102" s="228" t="s">
        <v>19</v>
      </c>
      <c r="F102" s="229" t="s">
        <v>161</v>
      </c>
      <c r="G102" s="227"/>
      <c r="H102" s="230">
        <v>71.400000000000006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80</v>
      </c>
      <c r="AV102" s="13" t="s">
        <v>80</v>
      </c>
      <c r="AW102" s="13" t="s">
        <v>32</v>
      </c>
      <c r="AX102" s="13" t="s">
        <v>70</v>
      </c>
      <c r="AY102" s="236" t="s">
        <v>122</v>
      </c>
    </row>
    <row r="103" s="14" customFormat="1">
      <c r="A103" s="14"/>
      <c r="B103" s="237"/>
      <c r="C103" s="238"/>
      <c r="D103" s="218" t="s">
        <v>139</v>
      </c>
      <c r="E103" s="239" t="s">
        <v>19</v>
      </c>
      <c r="F103" s="240" t="s">
        <v>162</v>
      </c>
      <c r="G103" s="238"/>
      <c r="H103" s="241">
        <v>71.400000000000006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139</v>
      </c>
      <c r="AU103" s="247" t="s">
        <v>80</v>
      </c>
      <c r="AV103" s="14" t="s">
        <v>129</v>
      </c>
      <c r="AW103" s="14" t="s">
        <v>32</v>
      </c>
      <c r="AX103" s="14" t="s">
        <v>78</v>
      </c>
      <c r="AY103" s="247" t="s">
        <v>122</v>
      </c>
    </row>
    <row r="104" s="2" customFormat="1" ht="14.4" customHeight="1">
      <c r="A104" s="39"/>
      <c r="B104" s="40"/>
      <c r="C104" s="205" t="s">
        <v>163</v>
      </c>
      <c r="D104" s="205" t="s">
        <v>124</v>
      </c>
      <c r="E104" s="206" t="s">
        <v>164</v>
      </c>
      <c r="F104" s="207" t="s">
        <v>165</v>
      </c>
      <c r="G104" s="208" t="s">
        <v>127</v>
      </c>
      <c r="H104" s="209">
        <v>1120</v>
      </c>
      <c r="I104" s="210"/>
      <c r="J104" s="211">
        <f>ROUND(I104*H104,2)</f>
        <v>0</v>
      </c>
      <c r="K104" s="207" t="s">
        <v>128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129</v>
      </c>
      <c r="AT104" s="216" t="s">
        <v>124</v>
      </c>
      <c r="AU104" s="216" t="s">
        <v>80</v>
      </c>
      <c r="AY104" s="18" t="s">
        <v>122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129</v>
      </c>
      <c r="BM104" s="216" t="s">
        <v>166</v>
      </c>
    </row>
    <row r="105" s="2" customFormat="1">
      <c r="A105" s="39"/>
      <c r="B105" s="40"/>
      <c r="C105" s="41"/>
      <c r="D105" s="218" t="s">
        <v>131</v>
      </c>
      <c r="E105" s="41"/>
      <c r="F105" s="219" t="s">
        <v>165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131</v>
      </c>
      <c r="AU105" s="18" t="s">
        <v>80</v>
      </c>
    </row>
    <row r="106" s="2" customFormat="1">
      <c r="A106" s="39"/>
      <c r="B106" s="40"/>
      <c r="C106" s="41"/>
      <c r="D106" s="223" t="s">
        <v>133</v>
      </c>
      <c r="E106" s="41"/>
      <c r="F106" s="224" t="s">
        <v>167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80</v>
      </c>
    </row>
    <row r="107" s="13" customFormat="1">
      <c r="A107" s="13"/>
      <c r="B107" s="226"/>
      <c r="C107" s="227"/>
      <c r="D107" s="218" t="s">
        <v>139</v>
      </c>
      <c r="E107" s="228" t="s">
        <v>19</v>
      </c>
      <c r="F107" s="229" t="s">
        <v>140</v>
      </c>
      <c r="G107" s="227"/>
      <c r="H107" s="230">
        <v>1120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139</v>
      </c>
      <c r="AU107" s="236" t="s">
        <v>80</v>
      </c>
      <c r="AV107" s="13" t="s">
        <v>80</v>
      </c>
      <c r="AW107" s="13" t="s">
        <v>32</v>
      </c>
      <c r="AX107" s="13" t="s">
        <v>78</v>
      </c>
      <c r="AY107" s="236" t="s">
        <v>122</v>
      </c>
    </row>
    <row r="108" s="2" customFormat="1" ht="14.4" customHeight="1">
      <c r="A108" s="39"/>
      <c r="B108" s="40"/>
      <c r="C108" s="205" t="s">
        <v>168</v>
      </c>
      <c r="D108" s="205" t="s">
        <v>124</v>
      </c>
      <c r="E108" s="206" t="s">
        <v>169</v>
      </c>
      <c r="F108" s="207" t="s">
        <v>170</v>
      </c>
      <c r="G108" s="208" t="s">
        <v>127</v>
      </c>
      <c r="H108" s="209">
        <v>570</v>
      </c>
      <c r="I108" s="210"/>
      <c r="J108" s="211">
        <f>ROUND(I108*H108,2)</f>
        <v>0</v>
      </c>
      <c r="K108" s="207" t="s">
        <v>128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129</v>
      </c>
      <c r="AT108" s="216" t="s">
        <v>124</v>
      </c>
      <c r="AU108" s="216" t="s">
        <v>80</v>
      </c>
      <c r="AY108" s="18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129</v>
      </c>
      <c r="BM108" s="216" t="s">
        <v>171</v>
      </c>
    </row>
    <row r="109" s="2" customFormat="1">
      <c r="A109" s="39"/>
      <c r="B109" s="40"/>
      <c r="C109" s="41"/>
      <c r="D109" s="218" t="s">
        <v>131</v>
      </c>
      <c r="E109" s="41"/>
      <c r="F109" s="219" t="s">
        <v>172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80</v>
      </c>
    </row>
    <row r="110" s="2" customFormat="1">
      <c r="A110" s="39"/>
      <c r="B110" s="40"/>
      <c r="C110" s="41"/>
      <c r="D110" s="223" t="s">
        <v>133</v>
      </c>
      <c r="E110" s="41"/>
      <c r="F110" s="224" t="s">
        <v>173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80</v>
      </c>
    </row>
    <row r="111" s="13" customFormat="1">
      <c r="A111" s="13"/>
      <c r="B111" s="226"/>
      <c r="C111" s="227"/>
      <c r="D111" s="218" t="s">
        <v>139</v>
      </c>
      <c r="E111" s="228" t="s">
        <v>19</v>
      </c>
      <c r="F111" s="229" t="s">
        <v>147</v>
      </c>
      <c r="G111" s="227"/>
      <c r="H111" s="230">
        <v>570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139</v>
      </c>
      <c r="AU111" s="236" t="s">
        <v>80</v>
      </c>
      <c r="AV111" s="13" t="s">
        <v>80</v>
      </c>
      <c r="AW111" s="13" t="s">
        <v>32</v>
      </c>
      <c r="AX111" s="13" t="s">
        <v>78</v>
      </c>
      <c r="AY111" s="236" t="s">
        <v>122</v>
      </c>
    </row>
    <row r="112" s="2" customFormat="1" ht="14.4" customHeight="1">
      <c r="A112" s="39"/>
      <c r="B112" s="40"/>
      <c r="C112" s="205" t="s">
        <v>174</v>
      </c>
      <c r="D112" s="205" t="s">
        <v>124</v>
      </c>
      <c r="E112" s="206" t="s">
        <v>175</v>
      </c>
      <c r="F112" s="207" t="s">
        <v>176</v>
      </c>
      <c r="G112" s="208" t="s">
        <v>127</v>
      </c>
      <c r="H112" s="209">
        <v>28000</v>
      </c>
      <c r="I112" s="210"/>
      <c r="J112" s="211">
        <f>ROUND(I112*H112,2)</f>
        <v>0</v>
      </c>
      <c r="K112" s="207" t="s">
        <v>128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129</v>
      </c>
      <c r="AT112" s="216" t="s">
        <v>124</v>
      </c>
      <c r="AU112" s="216" t="s">
        <v>80</v>
      </c>
      <c r="AY112" s="18" t="s">
        <v>122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129</v>
      </c>
      <c r="BM112" s="216" t="s">
        <v>177</v>
      </c>
    </row>
    <row r="113" s="2" customFormat="1">
      <c r="A113" s="39"/>
      <c r="B113" s="40"/>
      <c r="C113" s="41"/>
      <c r="D113" s="218" t="s">
        <v>131</v>
      </c>
      <c r="E113" s="41"/>
      <c r="F113" s="219" t="s">
        <v>176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131</v>
      </c>
      <c r="AU113" s="18" t="s">
        <v>80</v>
      </c>
    </row>
    <row r="114" s="2" customFormat="1">
      <c r="A114" s="39"/>
      <c r="B114" s="40"/>
      <c r="C114" s="41"/>
      <c r="D114" s="223" t="s">
        <v>133</v>
      </c>
      <c r="E114" s="41"/>
      <c r="F114" s="224" t="s">
        <v>178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80</v>
      </c>
    </row>
    <row r="115" s="13" customFormat="1">
      <c r="A115" s="13"/>
      <c r="B115" s="226"/>
      <c r="C115" s="227"/>
      <c r="D115" s="218" t="s">
        <v>139</v>
      </c>
      <c r="E115" s="228" t="s">
        <v>19</v>
      </c>
      <c r="F115" s="229" t="s">
        <v>179</v>
      </c>
      <c r="G115" s="227"/>
      <c r="H115" s="230">
        <v>28000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139</v>
      </c>
      <c r="AU115" s="236" t="s">
        <v>80</v>
      </c>
      <c r="AV115" s="13" t="s">
        <v>80</v>
      </c>
      <c r="AW115" s="13" t="s">
        <v>32</v>
      </c>
      <c r="AX115" s="13" t="s">
        <v>78</v>
      </c>
      <c r="AY115" s="236" t="s">
        <v>122</v>
      </c>
    </row>
    <row r="116" s="2" customFormat="1" ht="14.4" customHeight="1">
      <c r="A116" s="39"/>
      <c r="B116" s="40"/>
      <c r="C116" s="205" t="s">
        <v>8</v>
      </c>
      <c r="D116" s="205" t="s">
        <v>124</v>
      </c>
      <c r="E116" s="206" t="s">
        <v>180</v>
      </c>
      <c r="F116" s="207" t="s">
        <v>181</v>
      </c>
      <c r="G116" s="208" t="s">
        <v>127</v>
      </c>
      <c r="H116" s="209">
        <v>14250</v>
      </c>
      <c r="I116" s="210"/>
      <c r="J116" s="211">
        <f>ROUND(I116*H116,2)</f>
        <v>0</v>
      </c>
      <c r="K116" s="207" t="s">
        <v>128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129</v>
      </c>
      <c r="AT116" s="216" t="s">
        <v>124</v>
      </c>
      <c r="AU116" s="216" t="s">
        <v>80</v>
      </c>
      <c r="AY116" s="18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129</v>
      </c>
      <c r="BM116" s="216" t="s">
        <v>182</v>
      </c>
    </row>
    <row r="117" s="2" customFormat="1">
      <c r="A117" s="39"/>
      <c r="B117" s="40"/>
      <c r="C117" s="41"/>
      <c r="D117" s="218" t="s">
        <v>131</v>
      </c>
      <c r="E117" s="41"/>
      <c r="F117" s="219" t="s">
        <v>183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80</v>
      </c>
    </row>
    <row r="118" s="2" customFormat="1">
      <c r="A118" s="39"/>
      <c r="B118" s="40"/>
      <c r="C118" s="41"/>
      <c r="D118" s="223" t="s">
        <v>133</v>
      </c>
      <c r="E118" s="41"/>
      <c r="F118" s="224" t="s">
        <v>184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133</v>
      </c>
      <c r="AU118" s="18" t="s">
        <v>80</v>
      </c>
    </row>
    <row r="119" s="13" customFormat="1">
      <c r="A119" s="13"/>
      <c r="B119" s="226"/>
      <c r="C119" s="227"/>
      <c r="D119" s="218" t="s">
        <v>139</v>
      </c>
      <c r="E119" s="228" t="s">
        <v>19</v>
      </c>
      <c r="F119" s="229" t="s">
        <v>185</v>
      </c>
      <c r="G119" s="227"/>
      <c r="H119" s="230">
        <v>14250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139</v>
      </c>
      <c r="AU119" s="236" t="s">
        <v>80</v>
      </c>
      <c r="AV119" s="13" t="s">
        <v>80</v>
      </c>
      <c r="AW119" s="13" t="s">
        <v>32</v>
      </c>
      <c r="AX119" s="13" t="s">
        <v>78</v>
      </c>
      <c r="AY119" s="236" t="s">
        <v>122</v>
      </c>
    </row>
    <row r="120" s="2" customFormat="1" ht="19.8" customHeight="1">
      <c r="A120" s="39"/>
      <c r="B120" s="40"/>
      <c r="C120" s="205" t="s">
        <v>186</v>
      </c>
      <c r="D120" s="205" t="s">
        <v>124</v>
      </c>
      <c r="E120" s="206" t="s">
        <v>187</v>
      </c>
      <c r="F120" s="207" t="s">
        <v>188</v>
      </c>
      <c r="G120" s="208" t="s">
        <v>151</v>
      </c>
      <c r="H120" s="209">
        <v>71.400000000000006</v>
      </c>
      <c r="I120" s="210"/>
      <c r="J120" s="211">
        <f>ROUND(I120*H120,2)</f>
        <v>0</v>
      </c>
      <c r="K120" s="207" t="s">
        <v>128</v>
      </c>
      <c r="L120" s="45"/>
      <c r="M120" s="212" t="s">
        <v>19</v>
      </c>
      <c r="N120" s="213" t="s">
        <v>41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129</v>
      </c>
      <c r="AT120" s="216" t="s">
        <v>124</v>
      </c>
      <c r="AU120" s="216" t="s">
        <v>80</v>
      </c>
      <c r="AY120" s="18" t="s">
        <v>122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129</v>
      </c>
      <c r="BM120" s="216" t="s">
        <v>189</v>
      </c>
    </row>
    <row r="121" s="2" customFormat="1">
      <c r="A121" s="39"/>
      <c r="B121" s="40"/>
      <c r="C121" s="41"/>
      <c r="D121" s="218" t="s">
        <v>131</v>
      </c>
      <c r="E121" s="41"/>
      <c r="F121" s="219" t="s">
        <v>190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80</v>
      </c>
    </row>
    <row r="122" s="2" customFormat="1">
      <c r="A122" s="39"/>
      <c r="B122" s="40"/>
      <c r="C122" s="41"/>
      <c r="D122" s="223" t="s">
        <v>133</v>
      </c>
      <c r="E122" s="41"/>
      <c r="F122" s="224" t="s">
        <v>191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80</v>
      </c>
    </row>
    <row r="123" s="13" customFormat="1">
      <c r="A123" s="13"/>
      <c r="B123" s="226"/>
      <c r="C123" s="227"/>
      <c r="D123" s="218" t="s">
        <v>139</v>
      </c>
      <c r="E123" s="228" t="s">
        <v>19</v>
      </c>
      <c r="F123" s="229" t="s">
        <v>192</v>
      </c>
      <c r="G123" s="227"/>
      <c r="H123" s="230">
        <v>71.400000000000006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139</v>
      </c>
      <c r="AU123" s="236" t="s">
        <v>80</v>
      </c>
      <c r="AV123" s="13" t="s">
        <v>80</v>
      </c>
      <c r="AW123" s="13" t="s">
        <v>32</v>
      </c>
      <c r="AX123" s="13" t="s">
        <v>70</v>
      </c>
      <c r="AY123" s="236" t="s">
        <v>122</v>
      </c>
    </row>
    <row r="124" s="14" customFormat="1">
      <c r="A124" s="14"/>
      <c r="B124" s="237"/>
      <c r="C124" s="238"/>
      <c r="D124" s="218" t="s">
        <v>139</v>
      </c>
      <c r="E124" s="239" t="s">
        <v>19</v>
      </c>
      <c r="F124" s="240" t="s">
        <v>162</v>
      </c>
      <c r="G124" s="238"/>
      <c r="H124" s="241">
        <v>71.400000000000006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139</v>
      </c>
      <c r="AU124" s="247" t="s">
        <v>80</v>
      </c>
      <c r="AV124" s="14" t="s">
        <v>129</v>
      </c>
      <c r="AW124" s="14" t="s">
        <v>32</v>
      </c>
      <c r="AX124" s="14" t="s">
        <v>78</v>
      </c>
      <c r="AY124" s="247" t="s">
        <v>122</v>
      </c>
    </row>
    <row r="125" s="2" customFormat="1" ht="14.4" customHeight="1">
      <c r="A125" s="39"/>
      <c r="B125" s="40"/>
      <c r="C125" s="205" t="s">
        <v>193</v>
      </c>
      <c r="D125" s="205" t="s">
        <v>124</v>
      </c>
      <c r="E125" s="206" t="s">
        <v>194</v>
      </c>
      <c r="F125" s="207" t="s">
        <v>195</v>
      </c>
      <c r="G125" s="208" t="s">
        <v>151</v>
      </c>
      <c r="H125" s="209">
        <v>71.400000000000006</v>
      </c>
      <c r="I125" s="210"/>
      <c r="J125" s="211">
        <f>ROUND(I125*H125,2)</f>
        <v>0</v>
      </c>
      <c r="K125" s="207" t="s">
        <v>128</v>
      </c>
      <c r="L125" s="45"/>
      <c r="M125" s="212" t="s">
        <v>19</v>
      </c>
      <c r="N125" s="213" t="s">
        <v>41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129</v>
      </c>
      <c r="AT125" s="216" t="s">
        <v>124</v>
      </c>
      <c r="AU125" s="216" t="s">
        <v>80</v>
      </c>
      <c r="AY125" s="18" t="s">
        <v>122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129</v>
      </c>
      <c r="BM125" s="216" t="s">
        <v>196</v>
      </c>
    </row>
    <row r="126" s="2" customFormat="1">
      <c r="A126" s="39"/>
      <c r="B126" s="40"/>
      <c r="C126" s="41"/>
      <c r="D126" s="218" t="s">
        <v>131</v>
      </c>
      <c r="E126" s="41"/>
      <c r="F126" s="219" t="s">
        <v>197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80</v>
      </c>
    </row>
    <row r="127" s="2" customFormat="1">
      <c r="A127" s="39"/>
      <c r="B127" s="40"/>
      <c r="C127" s="41"/>
      <c r="D127" s="223" t="s">
        <v>133</v>
      </c>
      <c r="E127" s="41"/>
      <c r="F127" s="224" t="s">
        <v>198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80</v>
      </c>
    </row>
    <row r="128" s="13" customFormat="1">
      <c r="A128" s="13"/>
      <c r="B128" s="226"/>
      <c r="C128" s="227"/>
      <c r="D128" s="218" t="s">
        <v>139</v>
      </c>
      <c r="E128" s="228" t="s">
        <v>19</v>
      </c>
      <c r="F128" s="229" t="s">
        <v>199</v>
      </c>
      <c r="G128" s="227"/>
      <c r="H128" s="230">
        <v>71.400000000000006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139</v>
      </c>
      <c r="AU128" s="236" t="s">
        <v>80</v>
      </c>
      <c r="AV128" s="13" t="s">
        <v>80</v>
      </c>
      <c r="AW128" s="13" t="s">
        <v>32</v>
      </c>
      <c r="AX128" s="13" t="s">
        <v>70</v>
      </c>
      <c r="AY128" s="236" t="s">
        <v>122</v>
      </c>
    </row>
    <row r="129" s="14" customFormat="1">
      <c r="A129" s="14"/>
      <c r="B129" s="237"/>
      <c r="C129" s="238"/>
      <c r="D129" s="218" t="s">
        <v>139</v>
      </c>
      <c r="E129" s="239" t="s">
        <v>19</v>
      </c>
      <c r="F129" s="240" t="s">
        <v>162</v>
      </c>
      <c r="G129" s="238"/>
      <c r="H129" s="241">
        <v>71.400000000000006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139</v>
      </c>
      <c r="AU129" s="247" t="s">
        <v>80</v>
      </c>
      <c r="AV129" s="14" t="s">
        <v>129</v>
      </c>
      <c r="AW129" s="14" t="s">
        <v>32</v>
      </c>
      <c r="AX129" s="14" t="s">
        <v>78</v>
      </c>
      <c r="AY129" s="247" t="s">
        <v>122</v>
      </c>
    </row>
    <row r="130" s="2" customFormat="1" ht="14.4" customHeight="1">
      <c r="A130" s="39"/>
      <c r="B130" s="40"/>
      <c r="C130" s="205" t="s">
        <v>200</v>
      </c>
      <c r="D130" s="205" t="s">
        <v>124</v>
      </c>
      <c r="E130" s="206" t="s">
        <v>201</v>
      </c>
      <c r="F130" s="207" t="s">
        <v>202</v>
      </c>
      <c r="G130" s="208" t="s">
        <v>151</v>
      </c>
      <c r="H130" s="209">
        <v>71.400000000000006</v>
      </c>
      <c r="I130" s="210"/>
      <c r="J130" s="211">
        <f>ROUND(I130*H130,2)</f>
        <v>0</v>
      </c>
      <c r="K130" s="207" t="s">
        <v>128</v>
      </c>
      <c r="L130" s="45"/>
      <c r="M130" s="212" t="s">
        <v>19</v>
      </c>
      <c r="N130" s="213" t="s">
        <v>41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129</v>
      </c>
      <c r="AT130" s="216" t="s">
        <v>124</v>
      </c>
      <c r="AU130" s="216" t="s">
        <v>80</v>
      </c>
      <c r="AY130" s="18" t="s">
        <v>122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78</v>
      </c>
      <c r="BK130" s="217">
        <f>ROUND(I130*H130,2)</f>
        <v>0</v>
      </c>
      <c r="BL130" s="18" t="s">
        <v>129</v>
      </c>
      <c r="BM130" s="216" t="s">
        <v>203</v>
      </c>
    </row>
    <row r="131" s="2" customFormat="1">
      <c r="A131" s="39"/>
      <c r="B131" s="40"/>
      <c r="C131" s="41"/>
      <c r="D131" s="218" t="s">
        <v>131</v>
      </c>
      <c r="E131" s="41"/>
      <c r="F131" s="219" t="s">
        <v>204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80</v>
      </c>
    </row>
    <row r="132" s="2" customFormat="1">
      <c r="A132" s="39"/>
      <c r="B132" s="40"/>
      <c r="C132" s="41"/>
      <c r="D132" s="223" t="s">
        <v>133</v>
      </c>
      <c r="E132" s="41"/>
      <c r="F132" s="224" t="s">
        <v>205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80</v>
      </c>
    </row>
    <row r="133" s="13" customFormat="1">
      <c r="A133" s="13"/>
      <c r="B133" s="226"/>
      <c r="C133" s="227"/>
      <c r="D133" s="218" t="s">
        <v>139</v>
      </c>
      <c r="E133" s="228" t="s">
        <v>19</v>
      </c>
      <c r="F133" s="229" t="s">
        <v>206</v>
      </c>
      <c r="G133" s="227"/>
      <c r="H133" s="230">
        <v>71.400000000000006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80</v>
      </c>
      <c r="AV133" s="13" t="s">
        <v>80</v>
      </c>
      <c r="AW133" s="13" t="s">
        <v>32</v>
      </c>
      <c r="AX133" s="13" t="s">
        <v>78</v>
      </c>
      <c r="AY133" s="236" t="s">
        <v>122</v>
      </c>
    </row>
    <row r="134" s="2" customFormat="1" ht="14.4" customHeight="1">
      <c r="A134" s="39"/>
      <c r="B134" s="40"/>
      <c r="C134" s="205" t="s">
        <v>129</v>
      </c>
      <c r="D134" s="205" t="s">
        <v>124</v>
      </c>
      <c r="E134" s="206" t="s">
        <v>207</v>
      </c>
      <c r="F134" s="207" t="s">
        <v>208</v>
      </c>
      <c r="G134" s="208" t="s">
        <v>127</v>
      </c>
      <c r="H134" s="209">
        <v>714</v>
      </c>
      <c r="I134" s="210"/>
      <c r="J134" s="211">
        <f>ROUND(I134*H134,2)</f>
        <v>0</v>
      </c>
      <c r="K134" s="207" t="s">
        <v>128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129</v>
      </c>
      <c r="AT134" s="216" t="s">
        <v>124</v>
      </c>
      <c r="AU134" s="216" t="s">
        <v>80</v>
      </c>
      <c r="AY134" s="18" t="s">
        <v>122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129</v>
      </c>
      <c r="BM134" s="216" t="s">
        <v>209</v>
      </c>
    </row>
    <row r="135" s="2" customFormat="1">
      <c r="A135" s="39"/>
      <c r="B135" s="40"/>
      <c r="C135" s="41"/>
      <c r="D135" s="218" t="s">
        <v>131</v>
      </c>
      <c r="E135" s="41"/>
      <c r="F135" s="219" t="s">
        <v>210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80</v>
      </c>
    </row>
    <row r="136" s="2" customFormat="1">
      <c r="A136" s="39"/>
      <c r="B136" s="40"/>
      <c r="C136" s="41"/>
      <c r="D136" s="223" t="s">
        <v>133</v>
      </c>
      <c r="E136" s="41"/>
      <c r="F136" s="224" t="s">
        <v>211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80</v>
      </c>
    </row>
    <row r="137" s="13" customFormat="1">
      <c r="A137" s="13"/>
      <c r="B137" s="226"/>
      <c r="C137" s="227"/>
      <c r="D137" s="218" t="s">
        <v>139</v>
      </c>
      <c r="E137" s="228" t="s">
        <v>19</v>
      </c>
      <c r="F137" s="229" t="s">
        <v>212</v>
      </c>
      <c r="G137" s="227"/>
      <c r="H137" s="230">
        <v>714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139</v>
      </c>
      <c r="AU137" s="236" t="s">
        <v>80</v>
      </c>
      <c r="AV137" s="13" t="s">
        <v>80</v>
      </c>
      <c r="AW137" s="13" t="s">
        <v>32</v>
      </c>
      <c r="AX137" s="13" t="s">
        <v>78</v>
      </c>
      <c r="AY137" s="236" t="s">
        <v>122</v>
      </c>
    </row>
    <row r="138" s="2" customFormat="1" ht="14.4" customHeight="1">
      <c r="A138" s="39"/>
      <c r="B138" s="40"/>
      <c r="C138" s="205" t="s">
        <v>213</v>
      </c>
      <c r="D138" s="205" t="s">
        <v>124</v>
      </c>
      <c r="E138" s="206" t="s">
        <v>214</v>
      </c>
      <c r="F138" s="207" t="s">
        <v>215</v>
      </c>
      <c r="G138" s="208" t="s">
        <v>127</v>
      </c>
      <c r="H138" s="209">
        <v>248.5</v>
      </c>
      <c r="I138" s="210"/>
      <c r="J138" s="211">
        <f>ROUND(I138*H138,2)</f>
        <v>0</v>
      </c>
      <c r="K138" s="207" t="s">
        <v>128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129</v>
      </c>
      <c r="AT138" s="216" t="s">
        <v>124</v>
      </c>
      <c r="AU138" s="216" t="s">
        <v>80</v>
      </c>
      <c r="AY138" s="18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129</v>
      </c>
      <c r="BM138" s="216" t="s">
        <v>216</v>
      </c>
    </row>
    <row r="139" s="2" customFormat="1">
      <c r="A139" s="39"/>
      <c r="B139" s="40"/>
      <c r="C139" s="41"/>
      <c r="D139" s="218" t="s">
        <v>131</v>
      </c>
      <c r="E139" s="41"/>
      <c r="F139" s="219" t="s">
        <v>217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80</v>
      </c>
    </row>
    <row r="140" s="2" customFormat="1">
      <c r="A140" s="39"/>
      <c r="B140" s="40"/>
      <c r="C140" s="41"/>
      <c r="D140" s="223" t="s">
        <v>133</v>
      </c>
      <c r="E140" s="41"/>
      <c r="F140" s="224" t="s">
        <v>218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80</v>
      </c>
    </row>
    <row r="141" s="13" customFormat="1">
      <c r="A141" s="13"/>
      <c r="B141" s="226"/>
      <c r="C141" s="227"/>
      <c r="D141" s="218" t="s">
        <v>139</v>
      </c>
      <c r="E141" s="228" t="s">
        <v>19</v>
      </c>
      <c r="F141" s="229" t="s">
        <v>219</v>
      </c>
      <c r="G141" s="227"/>
      <c r="H141" s="230">
        <v>248.5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139</v>
      </c>
      <c r="AU141" s="236" t="s">
        <v>80</v>
      </c>
      <c r="AV141" s="13" t="s">
        <v>80</v>
      </c>
      <c r="AW141" s="13" t="s">
        <v>32</v>
      </c>
      <c r="AX141" s="13" t="s">
        <v>78</v>
      </c>
      <c r="AY141" s="236" t="s">
        <v>122</v>
      </c>
    </row>
    <row r="142" s="2" customFormat="1" ht="14.4" customHeight="1">
      <c r="A142" s="39"/>
      <c r="B142" s="40"/>
      <c r="C142" s="248" t="s">
        <v>220</v>
      </c>
      <c r="D142" s="248" t="s">
        <v>221</v>
      </c>
      <c r="E142" s="249" t="s">
        <v>222</v>
      </c>
      <c r="F142" s="250" t="s">
        <v>223</v>
      </c>
      <c r="G142" s="251" t="s">
        <v>224</v>
      </c>
      <c r="H142" s="252">
        <v>4.9699999999999998</v>
      </c>
      <c r="I142" s="253"/>
      <c r="J142" s="254">
        <f>ROUND(I142*H142,2)</f>
        <v>0</v>
      </c>
      <c r="K142" s="250" t="s">
        <v>128</v>
      </c>
      <c r="L142" s="255"/>
      <c r="M142" s="256" t="s">
        <v>19</v>
      </c>
      <c r="N142" s="257" t="s">
        <v>41</v>
      </c>
      <c r="O142" s="85"/>
      <c r="P142" s="214">
        <f>O142*H142</f>
        <v>0</v>
      </c>
      <c r="Q142" s="214">
        <v>0.001</v>
      </c>
      <c r="R142" s="214">
        <f>Q142*H142</f>
        <v>0.0049699999999999996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225</v>
      </c>
      <c r="AT142" s="216" t="s">
        <v>221</v>
      </c>
      <c r="AU142" s="216" t="s">
        <v>80</v>
      </c>
      <c r="AY142" s="18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129</v>
      </c>
      <c r="BM142" s="216" t="s">
        <v>226</v>
      </c>
    </row>
    <row r="143" s="2" customFormat="1">
      <c r="A143" s="39"/>
      <c r="B143" s="40"/>
      <c r="C143" s="41"/>
      <c r="D143" s="218" t="s">
        <v>131</v>
      </c>
      <c r="E143" s="41"/>
      <c r="F143" s="219" t="s">
        <v>223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80</v>
      </c>
    </row>
    <row r="144" s="13" customFormat="1">
      <c r="A144" s="13"/>
      <c r="B144" s="226"/>
      <c r="C144" s="227"/>
      <c r="D144" s="218" t="s">
        <v>139</v>
      </c>
      <c r="E144" s="228" t="s">
        <v>19</v>
      </c>
      <c r="F144" s="229" t="s">
        <v>227</v>
      </c>
      <c r="G144" s="227"/>
      <c r="H144" s="230">
        <v>4.9699999999999998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139</v>
      </c>
      <c r="AU144" s="236" t="s">
        <v>80</v>
      </c>
      <c r="AV144" s="13" t="s">
        <v>80</v>
      </c>
      <c r="AW144" s="13" t="s">
        <v>32</v>
      </c>
      <c r="AX144" s="13" t="s">
        <v>78</v>
      </c>
      <c r="AY144" s="236" t="s">
        <v>122</v>
      </c>
    </row>
    <row r="145" s="2" customFormat="1" ht="14.4" customHeight="1">
      <c r="A145" s="39"/>
      <c r="B145" s="40"/>
      <c r="C145" s="205" t="s">
        <v>228</v>
      </c>
      <c r="D145" s="205" t="s">
        <v>124</v>
      </c>
      <c r="E145" s="206" t="s">
        <v>229</v>
      </c>
      <c r="F145" s="207" t="s">
        <v>230</v>
      </c>
      <c r="G145" s="208" t="s">
        <v>127</v>
      </c>
      <c r="H145" s="209">
        <v>338.30000000000001</v>
      </c>
      <c r="I145" s="210"/>
      <c r="J145" s="211">
        <f>ROUND(I145*H145,2)</f>
        <v>0</v>
      </c>
      <c r="K145" s="207" t="s">
        <v>128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129</v>
      </c>
      <c r="AT145" s="216" t="s">
        <v>124</v>
      </c>
      <c r="AU145" s="216" t="s">
        <v>80</v>
      </c>
      <c r="AY145" s="18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78</v>
      </c>
      <c r="BK145" s="217">
        <f>ROUND(I145*H145,2)</f>
        <v>0</v>
      </c>
      <c r="BL145" s="18" t="s">
        <v>129</v>
      </c>
      <c r="BM145" s="216" t="s">
        <v>231</v>
      </c>
    </row>
    <row r="146" s="2" customFormat="1">
      <c r="A146" s="39"/>
      <c r="B146" s="40"/>
      <c r="C146" s="41"/>
      <c r="D146" s="218" t="s">
        <v>131</v>
      </c>
      <c r="E146" s="41"/>
      <c r="F146" s="219" t="s">
        <v>232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80</v>
      </c>
    </row>
    <row r="147" s="2" customFormat="1">
      <c r="A147" s="39"/>
      <c r="B147" s="40"/>
      <c r="C147" s="41"/>
      <c r="D147" s="223" t="s">
        <v>133</v>
      </c>
      <c r="E147" s="41"/>
      <c r="F147" s="224" t="s">
        <v>233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80</v>
      </c>
    </row>
    <row r="148" s="13" customFormat="1">
      <c r="A148" s="13"/>
      <c r="B148" s="226"/>
      <c r="C148" s="227"/>
      <c r="D148" s="218" t="s">
        <v>139</v>
      </c>
      <c r="E148" s="228" t="s">
        <v>19</v>
      </c>
      <c r="F148" s="229" t="s">
        <v>234</v>
      </c>
      <c r="G148" s="227"/>
      <c r="H148" s="230">
        <v>338.30000000000001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139</v>
      </c>
      <c r="AU148" s="236" t="s">
        <v>80</v>
      </c>
      <c r="AV148" s="13" t="s">
        <v>80</v>
      </c>
      <c r="AW148" s="13" t="s">
        <v>32</v>
      </c>
      <c r="AX148" s="13" t="s">
        <v>78</v>
      </c>
      <c r="AY148" s="236" t="s">
        <v>122</v>
      </c>
    </row>
    <row r="149" s="2" customFormat="1" ht="14.4" customHeight="1">
      <c r="A149" s="39"/>
      <c r="B149" s="40"/>
      <c r="C149" s="205" t="s">
        <v>235</v>
      </c>
      <c r="D149" s="205" t="s">
        <v>124</v>
      </c>
      <c r="E149" s="206" t="s">
        <v>236</v>
      </c>
      <c r="F149" s="207" t="s">
        <v>237</v>
      </c>
      <c r="G149" s="208" t="s">
        <v>238</v>
      </c>
      <c r="H149" s="209">
        <v>3.6800000000000002</v>
      </c>
      <c r="I149" s="210"/>
      <c r="J149" s="211">
        <f>ROUND(I149*H149,2)</f>
        <v>0</v>
      </c>
      <c r="K149" s="207" t="s">
        <v>128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129</v>
      </c>
      <c r="AT149" s="216" t="s">
        <v>124</v>
      </c>
      <c r="AU149" s="216" t="s">
        <v>80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129</v>
      </c>
      <c r="BM149" s="216" t="s">
        <v>239</v>
      </c>
    </row>
    <row r="150" s="2" customFormat="1">
      <c r="A150" s="39"/>
      <c r="B150" s="40"/>
      <c r="C150" s="41"/>
      <c r="D150" s="218" t="s">
        <v>131</v>
      </c>
      <c r="E150" s="41"/>
      <c r="F150" s="219" t="s">
        <v>237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80</v>
      </c>
    </row>
    <row r="151" s="2" customFormat="1">
      <c r="A151" s="39"/>
      <c r="B151" s="40"/>
      <c r="C151" s="41"/>
      <c r="D151" s="223" t="s">
        <v>133</v>
      </c>
      <c r="E151" s="41"/>
      <c r="F151" s="224" t="s">
        <v>240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80</v>
      </c>
    </row>
    <row r="152" s="2" customFormat="1" ht="14.4" customHeight="1">
      <c r="A152" s="39"/>
      <c r="B152" s="40"/>
      <c r="C152" s="205" t="s">
        <v>241</v>
      </c>
      <c r="D152" s="205" t="s">
        <v>124</v>
      </c>
      <c r="E152" s="206" t="s">
        <v>242</v>
      </c>
      <c r="F152" s="207" t="s">
        <v>243</v>
      </c>
      <c r="G152" s="208" t="s">
        <v>238</v>
      </c>
      <c r="H152" s="209">
        <v>0.84999999999999998</v>
      </c>
      <c r="I152" s="210"/>
      <c r="J152" s="211">
        <f>ROUND(I152*H152,2)</f>
        <v>0</v>
      </c>
      <c r="K152" s="207" t="s">
        <v>128</v>
      </c>
      <c r="L152" s="45"/>
      <c r="M152" s="212" t="s">
        <v>19</v>
      </c>
      <c r="N152" s="213" t="s">
        <v>41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129</v>
      </c>
      <c r="AT152" s="216" t="s">
        <v>124</v>
      </c>
      <c r="AU152" s="216" t="s">
        <v>80</v>
      </c>
      <c r="AY152" s="18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0</v>
      </c>
      <c r="BL152" s="18" t="s">
        <v>129</v>
      </c>
      <c r="BM152" s="216" t="s">
        <v>244</v>
      </c>
    </row>
    <row r="153" s="2" customFormat="1">
      <c r="A153" s="39"/>
      <c r="B153" s="40"/>
      <c r="C153" s="41"/>
      <c r="D153" s="218" t="s">
        <v>131</v>
      </c>
      <c r="E153" s="41"/>
      <c r="F153" s="219" t="s">
        <v>243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80</v>
      </c>
    </row>
    <row r="154" s="2" customFormat="1">
      <c r="A154" s="39"/>
      <c r="B154" s="40"/>
      <c r="C154" s="41"/>
      <c r="D154" s="223" t="s">
        <v>133</v>
      </c>
      <c r="E154" s="41"/>
      <c r="F154" s="224" t="s">
        <v>245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133</v>
      </c>
      <c r="AU154" s="18" t="s">
        <v>80</v>
      </c>
    </row>
    <row r="155" s="12" customFormat="1" ht="22.8" customHeight="1">
      <c r="A155" s="12"/>
      <c r="B155" s="189"/>
      <c r="C155" s="190"/>
      <c r="D155" s="191" t="s">
        <v>69</v>
      </c>
      <c r="E155" s="203" t="s">
        <v>246</v>
      </c>
      <c r="F155" s="203" t="s">
        <v>247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SUM(P156:P158)</f>
        <v>0</v>
      </c>
      <c r="Q155" s="197"/>
      <c r="R155" s="198">
        <f>SUM(R156:R158)</f>
        <v>0</v>
      </c>
      <c r="S155" s="197"/>
      <c r="T155" s="199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78</v>
      </c>
      <c r="AT155" s="201" t="s">
        <v>69</v>
      </c>
      <c r="AU155" s="201" t="s">
        <v>78</v>
      </c>
      <c r="AY155" s="200" t="s">
        <v>122</v>
      </c>
      <c r="BK155" s="202">
        <f>SUM(BK156:BK158)</f>
        <v>0</v>
      </c>
    </row>
    <row r="156" s="2" customFormat="1" ht="14.4" customHeight="1">
      <c r="A156" s="39"/>
      <c r="B156" s="40"/>
      <c r="C156" s="205" t="s">
        <v>248</v>
      </c>
      <c r="D156" s="205" t="s">
        <v>124</v>
      </c>
      <c r="E156" s="206" t="s">
        <v>249</v>
      </c>
      <c r="F156" s="207" t="s">
        <v>250</v>
      </c>
      <c r="G156" s="208" t="s">
        <v>238</v>
      </c>
      <c r="H156" s="209">
        <v>0.0050000000000000001</v>
      </c>
      <c r="I156" s="210"/>
      <c r="J156" s="211">
        <f>ROUND(I156*H156,2)</f>
        <v>0</v>
      </c>
      <c r="K156" s="207" t="s">
        <v>128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129</v>
      </c>
      <c r="AT156" s="216" t="s">
        <v>124</v>
      </c>
      <c r="AU156" s="216" t="s">
        <v>80</v>
      </c>
      <c r="AY156" s="18" t="s">
        <v>122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129</v>
      </c>
      <c r="BM156" s="216" t="s">
        <v>251</v>
      </c>
    </row>
    <row r="157" s="2" customFormat="1">
      <c r="A157" s="39"/>
      <c r="B157" s="40"/>
      <c r="C157" s="41"/>
      <c r="D157" s="218" t="s">
        <v>131</v>
      </c>
      <c r="E157" s="41"/>
      <c r="F157" s="219" t="s">
        <v>252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80</v>
      </c>
    </row>
    <row r="158" s="2" customFormat="1">
      <c r="A158" s="39"/>
      <c r="B158" s="40"/>
      <c r="C158" s="41"/>
      <c r="D158" s="223" t="s">
        <v>133</v>
      </c>
      <c r="E158" s="41"/>
      <c r="F158" s="224" t="s">
        <v>253</v>
      </c>
      <c r="G158" s="41"/>
      <c r="H158" s="41"/>
      <c r="I158" s="220"/>
      <c r="J158" s="41"/>
      <c r="K158" s="41"/>
      <c r="L158" s="45"/>
      <c r="M158" s="258"/>
      <c r="N158" s="259"/>
      <c r="O158" s="260"/>
      <c r="P158" s="260"/>
      <c r="Q158" s="260"/>
      <c r="R158" s="260"/>
      <c r="S158" s="260"/>
      <c r="T158" s="261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80</v>
      </c>
    </row>
    <row r="159" s="2" customFormat="1" ht="6.96" customHeight="1">
      <c r="A159" s="39"/>
      <c r="B159" s="60"/>
      <c r="C159" s="61"/>
      <c r="D159" s="61"/>
      <c r="E159" s="61"/>
      <c r="F159" s="61"/>
      <c r="G159" s="61"/>
      <c r="H159" s="61"/>
      <c r="I159" s="61"/>
      <c r="J159" s="61"/>
      <c r="K159" s="61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z7Z3Vs7auYUuH7sBsTnoU+BZRx79NQjKwev/sJfNvop6BoLWmqXBPojHAUNaHGT58k5ZHbZx7+vfmCfLzxQYCQ==" hashValue="Gmuj/BosMCo+vWVymiBnNNfIyJPbgcqv6BQ4fb1Yt14USykFCl0vXknOcmTyA/mdVD0K/VrL3brqHWPwabcQNg==" algorithmName="SHA-512" password="ED62"/>
  <autoFilter ref="C81:K15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11151103"/>
    <hyperlink ref="F93" r:id="rId2" display="https://podminky.urs.cz/item/CS_URS_2023_02/111211201"/>
    <hyperlink ref="F97" r:id="rId3" display="https://podminky.urs.cz/item/CS_URS_2023_02/125703301"/>
    <hyperlink ref="F101" r:id="rId4" display="https://podminky.urs.cz/item/CS_URS_2023_02/162251102"/>
    <hyperlink ref="F106" r:id="rId5" display="https://podminky.urs.cz/item/CS_URS_2023_02/162301500.1"/>
    <hyperlink ref="F110" r:id="rId6" display="https://podminky.urs.cz/item/CS_URS_2023_02/162301501"/>
    <hyperlink ref="F114" r:id="rId7" display="https://podminky.urs.cz/item/CS_URS_2023_02/162301980.1"/>
    <hyperlink ref="F118" r:id="rId8" display="https://podminky.urs.cz/item/CS_URS_2023_02/162301981"/>
    <hyperlink ref="F122" r:id="rId9" display="https://podminky.urs.cz/item/CS_URS_2023_02/162351103"/>
    <hyperlink ref="F127" r:id="rId10" display="https://podminky.urs.cz/item/CS_URS_2023_02/167151101"/>
    <hyperlink ref="F132" r:id="rId11" display="https://podminky.urs.cz/item/CS_URS_2023_02/171251201"/>
    <hyperlink ref="F136" r:id="rId12" display="https://podminky.urs.cz/item/CS_URS_2023_02/181006111"/>
    <hyperlink ref="F140" r:id="rId13" display="https://podminky.urs.cz/item/CS_URS_2023_02/181411122"/>
    <hyperlink ref="F147" r:id="rId14" display="https://podminky.urs.cz/item/CS_URS_2023_02/182151111"/>
    <hyperlink ref="F151" r:id="rId15" display="https://podminky.urs.cz/item/CS_URS_2023_02/R001"/>
    <hyperlink ref="F154" r:id="rId16" display="https://podminky.urs.cz/item/CS_URS_2023_02/R002"/>
    <hyperlink ref="F158" r:id="rId17" display="https://podminky.urs.cz/item/CS_URS_2023_02/998318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254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ROUND((SUM(BE88:BE208)),  2)</f>
        <v>0</v>
      </c>
      <c r="G33" s="39"/>
      <c r="H33" s="39"/>
      <c r="I33" s="149">
        <v>0.20999999999999999</v>
      </c>
      <c r="J33" s="148">
        <f>ROUND(((SUM(BE88:BE208))*I33),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ROUND((SUM(BF88:BF208)),  2)</f>
        <v>0</v>
      </c>
      <c r="G34" s="39"/>
      <c r="H34" s="39"/>
      <c r="I34" s="149">
        <v>0.14999999999999999</v>
      </c>
      <c r="J34" s="148">
        <f>ROUND(((SUM(BF88:BF208))*I34),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ROUND((SUM(BG88:BG208)),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ROUND((SUM(BH88:BH208)),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ROUND((SUM(BI88:BI208)),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02 - Bezpečnostní přeliv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255</v>
      </c>
      <c r="E62" s="175"/>
      <c r="F62" s="175"/>
      <c r="G62" s="175"/>
      <c r="H62" s="175"/>
      <c r="I62" s="175"/>
      <c r="J62" s="176">
        <f>J133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256</v>
      </c>
      <c r="E63" s="175"/>
      <c r="F63" s="175"/>
      <c r="G63" s="175"/>
      <c r="H63" s="175"/>
      <c r="I63" s="175"/>
      <c r="J63" s="176">
        <f>J155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257</v>
      </c>
      <c r="E64" s="175"/>
      <c r="F64" s="175"/>
      <c r="G64" s="175"/>
      <c r="H64" s="175"/>
      <c r="I64" s="175"/>
      <c r="J64" s="176">
        <f>J160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258</v>
      </c>
      <c r="E65" s="175"/>
      <c r="F65" s="175"/>
      <c r="G65" s="175"/>
      <c r="H65" s="175"/>
      <c r="I65" s="175"/>
      <c r="J65" s="176">
        <f>J170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259</v>
      </c>
      <c r="E66" s="175"/>
      <c r="F66" s="175"/>
      <c r="G66" s="175"/>
      <c r="H66" s="175"/>
      <c r="I66" s="175"/>
      <c r="J66" s="176">
        <f>J175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260</v>
      </c>
      <c r="E67" s="175"/>
      <c r="F67" s="175"/>
      <c r="G67" s="175"/>
      <c r="H67" s="175"/>
      <c r="I67" s="175"/>
      <c r="J67" s="176">
        <f>J192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106</v>
      </c>
      <c r="E68" s="175"/>
      <c r="F68" s="175"/>
      <c r="G68" s="175"/>
      <c r="H68" s="175"/>
      <c r="I68" s="175"/>
      <c r="J68" s="176">
        <f>J205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4.4" customHeight="1">
      <c r="A78" s="39"/>
      <c r="B78" s="40"/>
      <c r="C78" s="41"/>
      <c r="D78" s="41"/>
      <c r="E78" s="161" t="str">
        <f>E7</f>
        <v>Oprava vodní nádrže Chyjice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41"/>
      <c r="D80" s="41"/>
      <c r="E80" s="70" t="str">
        <f>E9</f>
        <v>SO 02 - Bezpečnostní přeliv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Chyjice</v>
      </c>
      <c r="G82" s="41"/>
      <c r="H82" s="41"/>
      <c r="I82" s="33" t="s">
        <v>23</v>
      </c>
      <c r="J82" s="73" t="str">
        <f>IF(J12="","",J12)</f>
        <v>21. 7. 2023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6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31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6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108</v>
      </c>
      <c r="D87" s="181" t="s">
        <v>55</v>
      </c>
      <c r="E87" s="181" t="s">
        <v>51</v>
      </c>
      <c r="F87" s="181" t="s">
        <v>52</v>
      </c>
      <c r="G87" s="181" t="s">
        <v>109</v>
      </c>
      <c r="H87" s="181" t="s">
        <v>110</v>
      </c>
      <c r="I87" s="181" t="s">
        <v>111</v>
      </c>
      <c r="J87" s="181" t="s">
        <v>102</v>
      </c>
      <c r="K87" s="182" t="s">
        <v>112</v>
      </c>
      <c r="L87" s="183"/>
      <c r="M87" s="93" t="s">
        <v>19</v>
      </c>
      <c r="N87" s="94" t="s">
        <v>40</v>
      </c>
      <c r="O87" s="94" t="s">
        <v>113</v>
      </c>
      <c r="P87" s="94" t="s">
        <v>114</v>
      </c>
      <c r="Q87" s="94" t="s">
        <v>115</v>
      </c>
      <c r="R87" s="94" t="s">
        <v>116</v>
      </c>
      <c r="S87" s="94" t="s">
        <v>117</v>
      </c>
      <c r="T87" s="95" t="s">
        <v>118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119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108.60133384999999</v>
      </c>
      <c r="S88" s="97"/>
      <c r="T88" s="187">
        <f>T89</f>
        <v>11.642900000000001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69</v>
      </c>
      <c r="AU88" s="18" t="s">
        <v>103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69</v>
      </c>
      <c r="E89" s="192" t="s">
        <v>120</v>
      </c>
      <c r="F89" s="192" t="s">
        <v>121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P90+P133+P155+P160+P170+P175+P192+P205</f>
        <v>0</v>
      </c>
      <c r="Q89" s="197"/>
      <c r="R89" s="198">
        <f>R90+R133+R155+R160+R170+R175+R192+R205</f>
        <v>108.60133384999999</v>
      </c>
      <c r="S89" s="197"/>
      <c r="T89" s="199">
        <f>T90+T133+T155+T160+T170+T175+T192+T205</f>
        <v>11.642900000000001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78</v>
      </c>
      <c r="AT89" s="201" t="s">
        <v>69</v>
      </c>
      <c r="AU89" s="201" t="s">
        <v>70</v>
      </c>
      <c r="AY89" s="200" t="s">
        <v>122</v>
      </c>
      <c r="BK89" s="202">
        <f>BK90+BK133+BK155+BK160+BK170+BK175+BK192+BK205</f>
        <v>0</v>
      </c>
    </row>
    <row r="90" s="12" customFormat="1" ht="22.8" customHeight="1">
      <c r="A90" s="12"/>
      <c r="B90" s="189"/>
      <c r="C90" s="190"/>
      <c r="D90" s="191" t="s">
        <v>69</v>
      </c>
      <c r="E90" s="203" t="s">
        <v>78</v>
      </c>
      <c r="F90" s="203" t="s">
        <v>123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SUM(P91:P132)</f>
        <v>0</v>
      </c>
      <c r="Q90" s="197"/>
      <c r="R90" s="198">
        <f>SUM(R91:R132)</f>
        <v>0</v>
      </c>
      <c r="S90" s="197"/>
      <c r="T90" s="199">
        <f>SUM(T91:T132)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78</v>
      </c>
      <c r="AY90" s="200" t="s">
        <v>122</v>
      </c>
      <c r="BK90" s="202">
        <f>SUM(BK91:BK132)</f>
        <v>0</v>
      </c>
    </row>
    <row r="91" s="2" customFormat="1" ht="14.4" customHeight="1">
      <c r="A91" s="39"/>
      <c r="B91" s="40"/>
      <c r="C91" s="205" t="s">
        <v>261</v>
      </c>
      <c r="D91" s="205" t="s">
        <v>124</v>
      </c>
      <c r="E91" s="206" t="s">
        <v>262</v>
      </c>
      <c r="F91" s="207" t="s">
        <v>263</v>
      </c>
      <c r="G91" s="208" t="s">
        <v>127</v>
      </c>
      <c r="H91" s="209">
        <v>35</v>
      </c>
      <c r="I91" s="210"/>
      <c r="J91" s="211">
        <f>ROUND(I91*H91,2)</f>
        <v>0</v>
      </c>
      <c r="K91" s="207" t="s">
        <v>128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80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129</v>
      </c>
      <c r="BM91" s="216" t="s">
        <v>264</v>
      </c>
    </row>
    <row r="92" s="2" customFormat="1">
      <c r="A92" s="39"/>
      <c r="B92" s="40"/>
      <c r="C92" s="41"/>
      <c r="D92" s="218" t="s">
        <v>131</v>
      </c>
      <c r="E92" s="41"/>
      <c r="F92" s="219" t="s">
        <v>265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80</v>
      </c>
    </row>
    <row r="93" s="2" customFormat="1">
      <c r="A93" s="39"/>
      <c r="B93" s="40"/>
      <c r="C93" s="41"/>
      <c r="D93" s="223" t="s">
        <v>133</v>
      </c>
      <c r="E93" s="41"/>
      <c r="F93" s="224" t="s">
        <v>266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80</v>
      </c>
    </row>
    <row r="94" s="13" customFormat="1">
      <c r="A94" s="13"/>
      <c r="B94" s="226"/>
      <c r="C94" s="227"/>
      <c r="D94" s="218" t="s">
        <v>139</v>
      </c>
      <c r="E94" s="228" t="s">
        <v>19</v>
      </c>
      <c r="F94" s="229" t="s">
        <v>267</v>
      </c>
      <c r="G94" s="227"/>
      <c r="H94" s="230">
        <v>35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139</v>
      </c>
      <c r="AU94" s="236" t="s">
        <v>80</v>
      </c>
      <c r="AV94" s="13" t="s">
        <v>80</v>
      </c>
      <c r="AW94" s="13" t="s">
        <v>32</v>
      </c>
      <c r="AX94" s="13" t="s">
        <v>78</v>
      </c>
      <c r="AY94" s="236" t="s">
        <v>122</v>
      </c>
    </row>
    <row r="95" s="2" customFormat="1" ht="14.4" customHeight="1">
      <c r="A95" s="39"/>
      <c r="B95" s="40"/>
      <c r="C95" s="205" t="s">
        <v>220</v>
      </c>
      <c r="D95" s="205" t="s">
        <v>124</v>
      </c>
      <c r="E95" s="206" t="s">
        <v>268</v>
      </c>
      <c r="F95" s="207" t="s">
        <v>269</v>
      </c>
      <c r="G95" s="208" t="s">
        <v>270</v>
      </c>
      <c r="H95" s="209">
        <v>1</v>
      </c>
      <c r="I95" s="210"/>
      <c r="J95" s="211">
        <f>ROUND(I95*H95,2)</f>
        <v>0</v>
      </c>
      <c r="K95" s="207" t="s">
        <v>128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80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129</v>
      </c>
      <c r="BM95" s="216" t="s">
        <v>271</v>
      </c>
    </row>
    <row r="96" s="2" customFormat="1">
      <c r="A96" s="39"/>
      <c r="B96" s="40"/>
      <c r="C96" s="41"/>
      <c r="D96" s="218" t="s">
        <v>131</v>
      </c>
      <c r="E96" s="41"/>
      <c r="F96" s="219" t="s">
        <v>272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80</v>
      </c>
    </row>
    <row r="97" s="2" customFormat="1">
      <c r="A97" s="39"/>
      <c r="B97" s="40"/>
      <c r="C97" s="41"/>
      <c r="D97" s="223" t="s">
        <v>133</v>
      </c>
      <c r="E97" s="41"/>
      <c r="F97" s="224" t="s">
        <v>273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80</v>
      </c>
    </row>
    <row r="98" s="13" customFormat="1">
      <c r="A98" s="13"/>
      <c r="B98" s="226"/>
      <c r="C98" s="227"/>
      <c r="D98" s="218" t="s">
        <v>139</v>
      </c>
      <c r="E98" s="228" t="s">
        <v>19</v>
      </c>
      <c r="F98" s="229" t="s">
        <v>274</v>
      </c>
      <c r="G98" s="227"/>
      <c r="H98" s="230">
        <v>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139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122</v>
      </c>
    </row>
    <row r="99" s="2" customFormat="1" ht="14.4" customHeight="1">
      <c r="A99" s="39"/>
      <c r="B99" s="40"/>
      <c r="C99" s="205" t="s">
        <v>275</v>
      </c>
      <c r="D99" s="205" t="s">
        <v>124</v>
      </c>
      <c r="E99" s="206" t="s">
        <v>276</v>
      </c>
      <c r="F99" s="207" t="s">
        <v>277</v>
      </c>
      <c r="G99" s="208" t="s">
        <v>270</v>
      </c>
      <c r="H99" s="209">
        <v>1</v>
      </c>
      <c r="I99" s="210"/>
      <c r="J99" s="211">
        <f>ROUND(I99*H99,2)</f>
        <v>0</v>
      </c>
      <c r="K99" s="207" t="s">
        <v>128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129</v>
      </c>
      <c r="AT99" s="216" t="s">
        <v>124</v>
      </c>
      <c r="AU99" s="216" t="s">
        <v>80</v>
      </c>
      <c r="AY99" s="18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129</v>
      </c>
      <c r="BM99" s="216" t="s">
        <v>278</v>
      </c>
    </row>
    <row r="100" s="2" customFormat="1">
      <c r="A100" s="39"/>
      <c r="B100" s="40"/>
      <c r="C100" s="41"/>
      <c r="D100" s="218" t="s">
        <v>131</v>
      </c>
      <c r="E100" s="41"/>
      <c r="F100" s="219" t="s">
        <v>279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80</v>
      </c>
    </row>
    <row r="101" s="2" customFormat="1">
      <c r="A101" s="39"/>
      <c r="B101" s="40"/>
      <c r="C101" s="41"/>
      <c r="D101" s="223" t="s">
        <v>133</v>
      </c>
      <c r="E101" s="41"/>
      <c r="F101" s="224" t="s">
        <v>280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80</v>
      </c>
    </row>
    <row r="102" s="13" customFormat="1">
      <c r="A102" s="13"/>
      <c r="B102" s="226"/>
      <c r="C102" s="227"/>
      <c r="D102" s="218" t="s">
        <v>139</v>
      </c>
      <c r="E102" s="228" t="s">
        <v>19</v>
      </c>
      <c r="F102" s="229" t="s">
        <v>274</v>
      </c>
      <c r="G102" s="227"/>
      <c r="H102" s="230">
        <v>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80</v>
      </c>
      <c r="AV102" s="13" t="s">
        <v>80</v>
      </c>
      <c r="AW102" s="13" t="s">
        <v>32</v>
      </c>
      <c r="AX102" s="13" t="s">
        <v>78</v>
      </c>
      <c r="AY102" s="236" t="s">
        <v>122</v>
      </c>
    </row>
    <row r="103" s="2" customFormat="1" ht="19.8" customHeight="1">
      <c r="A103" s="39"/>
      <c r="B103" s="40"/>
      <c r="C103" s="205" t="s">
        <v>281</v>
      </c>
      <c r="D103" s="205" t="s">
        <v>124</v>
      </c>
      <c r="E103" s="206" t="s">
        <v>282</v>
      </c>
      <c r="F103" s="207" t="s">
        <v>283</v>
      </c>
      <c r="G103" s="208" t="s">
        <v>151</v>
      </c>
      <c r="H103" s="209">
        <v>24.960000000000001</v>
      </c>
      <c r="I103" s="210"/>
      <c r="J103" s="211">
        <f>ROUND(I103*H103,2)</f>
        <v>0</v>
      </c>
      <c r="K103" s="207" t="s">
        <v>128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129</v>
      </c>
      <c r="AT103" s="216" t="s">
        <v>124</v>
      </c>
      <c r="AU103" s="216" t="s">
        <v>80</v>
      </c>
      <c r="AY103" s="18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129</v>
      </c>
      <c r="BM103" s="216" t="s">
        <v>284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285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80</v>
      </c>
    </row>
    <row r="105" s="2" customFormat="1">
      <c r="A105" s="39"/>
      <c r="B105" s="40"/>
      <c r="C105" s="41"/>
      <c r="D105" s="223" t="s">
        <v>133</v>
      </c>
      <c r="E105" s="41"/>
      <c r="F105" s="224" t="s">
        <v>286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80</v>
      </c>
    </row>
    <row r="106" s="13" customFormat="1">
      <c r="A106" s="13"/>
      <c r="B106" s="226"/>
      <c r="C106" s="227"/>
      <c r="D106" s="218" t="s">
        <v>139</v>
      </c>
      <c r="E106" s="228" t="s">
        <v>19</v>
      </c>
      <c r="F106" s="229" t="s">
        <v>287</v>
      </c>
      <c r="G106" s="227"/>
      <c r="H106" s="230">
        <v>24.960000000000001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139</v>
      </c>
      <c r="AU106" s="236" t="s">
        <v>80</v>
      </c>
      <c r="AV106" s="13" t="s">
        <v>80</v>
      </c>
      <c r="AW106" s="13" t="s">
        <v>32</v>
      </c>
      <c r="AX106" s="13" t="s">
        <v>78</v>
      </c>
      <c r="AY106" s="236" t="s">
        <v>122</v>
      </c>
    </row>
    <row r="107" s="2" customFormat="1" ht="19.8" customHeight="1">
      <c r="A107" s="39"/>
      <c r="B107" s="40"/>
      <c r="C107" s="205" t="s">
        <v>288</v>
      </c>
      <c r="D107" s="205" t="s">
        <v>124</v>
      </c>
      <c r="E107" s="206" t="s">
        <v>156</v>
      </c>
      <c r="F107" s="207" t="s">
        <v>157</v>
      </c>
      <c r="G107" s="208" t="s">
        <v>151</v>
      </c>
      <c r="H107" s="209">
        <v>35.520000000000003</v>
      </c>
      <c r="I107" s="210"/>
      <c r="J107" s="211">
        <f>ROUND(I107*H107,2)</f>
        <v>0</v>
      </c>
      <c r="K107" s="207" t="s">
        <v>128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129</v>
      </c>
      <c r="AT107" s="216" t="s">
        <v>124</v>
      </c>
      <c r="AU107" s="216" t="s">
        <v>80</v>
      </c>
      <c r="AY107" s="18" t="s">
        <v>122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129</v>
      </c>
      <c r="BM107" s="216" t="s">
        <v>289</v>
      </c>
    </row>
    <row r="108" s="2" customFormat="1">
      <c r="A108" s="39"/>
      <c r="B108" s="40"/>
      <c r="C108" s="41"/>
      <c r="D108" s="218" t="s">
        <v>131</v>
      </c>
      <c r="E108" s="41"/>
      <c r="F108" s="219" t="s">
        <v>159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131</v>
      </c>
      <c r="AU108" s="18" t="s">
        <v>80</v>
      </c>
    </row>
    <row r="109" s="2" customFormat="1">
      <c r="A109" s="39"/>
      <c r="B109" s="40"/>
      <c r="C109" s="41"/>
      <c r="D109" s="223" t="s">
        <v>133</v>
      </c>
      <c r="E109" s="41"/>
      <c r="F109" s="224" t="s">
        <v>160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80</v>
      </c>
    </row>
    <row r="110" s="13" customFormat="1">
      <c r="A110" s="13"/>
      <c r="B110" s="226"/>
      <c r="C110" s="227"/>
      <c r="D110" s="218" t="s">
        <v>139</v>
      </c>
      <c r="E110" s="228" t="s">
        <v>19</v>
      </c>
      <c r="F110" s="229" t="s">
        <v>290</v>
      </c>
      <c r="G110" s="227"/>
      <c r="H110" s="230">
        <v>24.960000000000001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139</v>
      </c>
      <c r="AU110" s="236" t="s">
        <v>80</v>
      </c>
      <c r="AV110" s="13" t="s">
        <v>80</v>
      </c>
      <c r="AW110" s="13" t="s">
        <v>32</v>
      </c>
      <c r="AX110" s="13" t="s">
        <v>70</v>
      </c>
      <c r="AY110" s="236" t="s">
        <v>122</v>
      </c>
    </row>
    <row r="111" s="13" customFormat="1">
      <c r="A111" s="13"/>
      <c r="B111" s="226"/>
      <c r="C111" s="227"/>
      <c r="D111" s="218" t="s">
        <v>139</v>
      </c>
      <c r="E111" s="228" t="s">
        <v>19</v>
      </c>
      <c r="F111" s="229" t="s">
        <v>291</v>
      </c>
      <c r="G111" s="227"/>
      <c r="H111" s="230">
        <v>10.560000000000001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139</v>
      </c>
      <c r="AU111" s="236" t="s">
        <v>80</v>
      </c>
      <c r="AV111" s="13" t="s">
        <v>80</v>
      </c>
      <c r="AW111" s="13" t="s">
        <v>32</v>
      </c>
      <c r="AX111" s="13" t="s">
        <v>70</v>
      </c>
      <c r="AY111" s="236" t="s">
        <v>122</v>
      </c>
    </row>
    <row r="112" s="14" customFormat="1">
      <c r="A112" s="14"/>
      <c r="B112" s="237"/>
      <c r="C112" s="238"/>
      <c r="D112" s="218" t="s">
        <v>139</v>
      </c>
      <c r="E112" s="239" t="s">
        <v>19</v>
      </c>
      <c r="F112" s="240" t="s">
        <v>162</v>
      </c>
      <c r="G112" s="238"/>
      <c r="H112" s="241">
        <v>35.520000000000003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139</v>
      </c>
      <c r="AU112" s="247" t="s">
        <v>80</v>
      </c>
      <c r="AV112" s="14" t="s">
        <v>129</v>
      </c>
      <c r="AW112" s="14" t="s">
        <v>32</v>
      </c>
      <c r="AX112" s="14" t="s">
        <v>78</v>
      </c>
      <c r="AY112" s="247" t="s">
        <v>122</v>
      </c>
    </row>
    <row r="113" s="2" customFormat="1" ht="14.4" customHeight="1">
      <c r="A113" s="39"/>
      <c r="B113" s="40"/>
      <c r="C113" s="205" t="s">
        <v>292</v>
      </c>
      <c r="D113" s="205" t="s">
        <v>124</v>
      </c>
      <c r="E113" s="206" t="s">
        <v>164</v>
      </c>
      <c r="F113" s="207" t="s">
        <v>165</v>
      </c>
      <c r="G113" s="208" t="s">
        <v>127</v>
      </c>
      <c r="H113" s="209">
        <v>35</v>
      </c>
      <c r="I113" s="210"/>
      <c r="J113" s="211">
        <f>ROUND(I113*H113,2)</f>
        <v>0</v>
      </c>
      <c r="K113" s="207" t="s">
        <v>128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129</v>
      </c>
      <c r="AT113" s="216" t="s">
        <v>124</v>
      </c>
      <c r="AU113" s="216" t="s">
        <v>80</v>
      </c>
      <c r="AY113" s="18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129</v>
      </c>
      <c r="BM113" s="216" t="s">
        <v>293</v>
      </c>
    </row>
    <row r="114" s="2" customFormat="1">
      <c r="A114" s="39"/>
      <c r="B114" s="40"/>
      <c r="C114" s="41"/>
      <c r="D114" s="218" t="s">
        <v>131</v>
      </c>
      <c r="E114" s="41"/>
      <c r="F114" s="219" t="s">
        <v>165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131</v>
      </c>
      <c r="AU114" s="18" t="s">
        <v>80</v>
      </c>
    </row>
    <row r="115" s="2" customFormat="1">
      <c r="A115" s="39"/>
      <c r="B115" s="40"/>
      <c r="C115" s="41"/>
      <c r="D115" s="223" t="s">
        <v>133</v>
      </c>
      <c r="E115" s="41"/>
      <c r="F115" s="224" t="s">
        <v>167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80</v>
      </c>
    </row>
    <row r="116" s="13" customFormat="1">
      <c r="A116" s="13"/>
      <c r="B116" s="226"/>
      <c r="C116" s="227"/>
      <c r="D116" s="218" t="s">
        <v>139</v>
      </c>
      <c r="E116" s="228" t="s">
        <v>19</v>
      </c>
      <c r="F116" s="229" t="s">
        <v>294</v>
      </c>
      <c r="G116" s="227"/>
      <c r="H116" s="230">
        <v>35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139</v>
      </c>
      <c r="AU116" s="236" t="s">
        <v>80</v>
      </c>
      <c r="AV116" s="13" t="s">
        <v>80</v>
      </c>
      <c r="AW116" s="13" t="s">
        <v>32</v>
      </c>
      <c r="AX116" s="13" t="s">
        <v>78</v>
      </c>
      <c r="AY116" s="236" t="s">
        <v>122</v>
      </c>
    </row>
    <row r="117" s="2" customFormat="1" ht="14.4" customHeight="1">
      <c r="A117" s="39"/>
      <c r="B117" s="40"/>
      <c r="C117" s="205" t="s">
        <v>295</v>
      </c>
      <c r="D117" s="205" t="s">
        <v>124</v>
      </c>
      <c r="E117" s="206" t="s">
        <v>175</v>
      </c>
      <c r="F117" s="207" t="s">
        <v>176</v>
      </c>
      <c r="G117" s="208" t="s">
        <v>127</v>
      </c>
      <c r="H117" s="209">
        <v>875</v>
      </c>
      <c r="I117" s="210"/>
      <c r="J117" s="211">
        <f>ROUND(I117*H117,2)</f>
        <v>0</v>
      </c>
      <c r="K117" s="207" t="s">
        <v>128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129</v>
      </c>
      <c r="AT117" s="216" t="s">
        <v>124</v>
      </c>
      <c r="AU117" s="216" t="s">
        <v>80</v>
      </c>
      <c r="AY117" s="18" t="s">
        <v>122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129</v>
      </c>
      <c r="BM117" s="216" t="s">
        <v>296</v>
      </c>
    </row>
    <row r="118" s="2" customFormat="1">
      <c r="A118" s="39"/>
      <c r="B118" s="40"/>
      <c r="C118" s="41"/>
      <c r="D118" s="218" t="s">
        <v>131</v>
      </c>
      <c r="E118" s="41"/>
      <c r="F118" s="219" t="s">
        <v>176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131</v>
      </c>
      <c r="AU118" s="18" t="s">
        <v>80</v>
      </c>
    </row>
    <row r="119" s="2" customFormat="1">
      <c r="A119" s="39"/>
      <c r="B119" s="40"/>
      <c r="C119" s="41"/>
      <c r="D119" s="223" t="s">
        <v>133</v>
      </c>
      <c r="E119" s="41"/>
      <c r="F119" s="224" t="s">
        <v>178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80</v>
      </c>
    </row>
    <row r="120" s="13" customFormat="1">
      <c r="A120" s="13"/>
      <c r="B120" s="226"/>
      <c r="C120" s="227"/>
      <c r="D120" s="218" t="s">
        <v>139</v>
      </c>
      <c r="E120" s="228" t="s">
        <v>19</v>
      </c>
      <c r="F120" s="229" t="s">
        <v>297</v>
      </c>
      <c r="G120" s="227"/>
      <c r="H120" s="230">
        <v>875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139</v>
      </c>
      <c r="AU120" s="236" t="s">
        <v>80</v>
      </c>
      <c r="AV120" s="13" t="s">
        <v>80</v>
      </c>
      <c r="AW120" s="13" t="s">
        <v>32</v>
      </c>
      <c r="AX120" s="13" t="s">
        <v>78</v>
      </c>
      <c r="AY120" s="236" t="s">
        <v>122</v>
      </c>
    </row>
    <row r="121" s="2" customFormat="1" ht="14.4" customHeight="1">
      <c r="A121" s="39"/>
      <c r="B121" s="40"/>
      <c r="C121" s="205" t="s">
        <v>298</v>
      </c>
      <c r="D121" s="205" t="s">
        <v>124</v>
      </c>
      <c r="E121" s="206" t="s">
        <v>194</v>
      </c>
      <c r="F121" s="207" t="s">
        <v>195</v>
      </c>
      <c r="G121" s="208" t="s">
        <v>151</v>
      </c>
      <c r="H121" s="209">
        <v>24.960000000000001</v>
      </c>
      <c r="I121" s="210"/>
      <c r="J121" s="211">
        <f>ROUND(I121*H121,2)</f>
        <v>0</v>
      </c>
      <c r="K121" s="207" t="s">
        <v>128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129</v>
      </c>
      <c r="AT121" s="216" t="s">
        <v>124</v>
      </c>
      <c r="AU121" s="216" t="s">
        <v>80</v>
      </c>
      <c r="AY121" s="18" t="s">
        <v>122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129</v>
      </c>
      <c r="BM121" s="216" t="s">
        <v>299</v>
      </c>
    </row>
    <row r="122" s="2" customFormat="1">
      <c r="A122" s="39"/>
      <c r="B122" s="40"/>
      <c r="C122" s="41"/>
      <c r="D122" s="218" t="s">
        <v>131</v>
      </c>
      <c r="E122" s="41"/>
      <c r="F122" s="219" t="s">
        <v>197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131</v>
      </c>
      <c r="AU122" s="18" t="s">
        <v>80</v>
      </c>
    </row>
    <row r="123" s="2" customFormat="1">
      <c r="A123" s="39"/>
      <c r="B123" s="40"/>
      <c r="C123" s="41"/>
      <c r="D123" s="223" t="s">
        <v>133</v>
      </c>
      <c r="E123" s="41"/>
      <c r="F123" s="224" t="s">
        <v>198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80</v>
      </c>
    </row>
    <row r="124" s="13" customFormat="1">
      <c r="A124" s="13"/>
      <c r="B124" s="226"/>
      <c r="C124" s="227"/>
      <c r="D124" s="218" t="s">
        <v>139</v>
      </c>
      <c r="E124" s="228" t="s">
        <v>19</v>
      </c>
      <c r="F124" s="229" t="s">
        <v>287</v>
      </c>
      <c r="G124" s="227"/>
      <c r="H124" s="230">
        <v>24.960000000000001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139</v>
      </c>
      <c r="AU124" s="236" t="s">
        <v>80</v>
      </c>
      <c r="AV124" s="13" t="s">
        <v>80</v>
      </c>
      <c r="AW124" s="13" t="s">
        <v>32</v>
      </c>
      <c r="AX124" s="13" t="s">
        <v>78</v>
      </c>
      <c r="AY124" s="236" t="s">
        <v>122</v>
      </c>
    </row>
    <row r="125" s="2" customFormat="1" ht="14.4" customHeight="1">
      <c r="A125" s="39"/>
      <c r="B125" s="40"/>
      <c r="C125" s="205" t="s">
        <v>300</v>
      </c>
      <c r="D125" s="205" t="s">
        <v>124</v>
      </c>
      <c r="E125" s="206" t="s">
        <v>301</v>
      </c>
      <c r="F125" s="207" t="s">
        <v>302</v>
      </c>
      <c r="G125" s="208" t="s">
        <v>151</v>
      </c>
      <c r="H125" s="209">
        <v>10.560000000000001</v>
      </c>
      <c r="I125" s="210"/>
      <c r="J125" s="211">
        <f>ROUND(I125*H125,2)</f>
        <v>0</v>
      </c>
      <c r="K125" s="207" t="s">
        <v>128</v>
      </c>
      <c r="L125" s="45"/>
      <c r="M125" s="212" t="s">
        <v>19</v>
      </c>
      <c r="N125" s="213" t="s">
        <v>41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129</v>
      </c>
      <c r="AT125" s="216" t="s">
        <v>124</v>
      </c>
      <c r="AU125" s="216" t="s">
        <v>80</v>
      </c>
      <c r="AY125" s="18" t="s">
        <v>122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129</v>
      </c>
      <c r="BM125" s="216" t="s">
        <v>303</v>
      </c>
    </row>
    <row r="126" s="2" customFormat="1">
      <c r="A126" s="39"/>
      <c r="B126" s="40"/>
      <c r="C126" s="41"/>
      <c r="D126" s="218" t="s">
        <v>131</v>
      </c>
      <c r="E126" s="41"/>
      <c r="F126" s="219" t="s">
        <v>304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80</v>
      </c>
    </row>
    <row r="127" s="2" customFormat="1">
      <c r="A127" s="39"/>
      <c r="B127" s="40"/>
      <c r="C127" s="41"/>
      <c r="D127" s="223" t="s">
        <v>133</v>
      </c>
      <c r="E127" s="41"/>
      <c r="F127" s="224" t="s">
        <v>305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80</v>
      </c>
    </row>
    <row r="128" s="13" customFormat="1">
      <c r="A128" s="13"/>
      <c r="B128" s="226"/>
      <c r="C128" s="227"/>
      <c r="D128" s="218" t="s">
        <v>139</v>
      </c>
      <c r="E128" s="228" t="s">
        <v>19</v>
      </c>
      <c r="F128" s="229" t="s">
        <v>291</v>
      </c>
      <c r="G128" s="227"/>
      <c r="H128" s="230">
        <v>10.560000000000001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139</v>
      </c>
      <c r="AU128" s="236" t="s">
        <v>80</v>
      </c>
      <c r="AV128" s="13" t="s">
        <v>80</v>
      </c>
      <c r="AW128" s="13" t="s">
        <v>32</v>
      </c>
      <c r="AX128" s="13" t="s">
        <v>78</v>
      </c>
      <c r="AY128" s="236" t="s">
        <v>122</v>
      </c>
    </row>
    <row r="129" s="2" customFormat="1" ht="14.4" customHeight="1">
      <c r="A129" s="39"/>
      <c r="B129" s="40"/>
      <c r="C129" s="205" t="s">
        <v>306</v>
      </c>
      <c r="D129" s="205" t="s">
        <v>124</v>
      </c>
      <c r="E129" s="206" t="s">
        <v>242</v>
      </c>
      <c r="F129" s="207" t="s">
        <v>243</v>
      </c>
      <c r="G129" s="208" t="s">
        <v>238</v>
      </c>
      <c r="H129" s="209">
        <v>0.050000000000000003</v>
      </c>
      <c r="I129" s="210"/>
      <c r="J129" s="211">
        <f>ROUND(I129*H129,2)</f>
        <v>0</v>
      </c>
      <c r="K129" s="207" t="s">
        <v>128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129</v>
      </c>
      <c r="AT129" s="216" t="s">
        <v>124</v>
      </c>
      <c r="AU129" s="216" t="s">
        <v>80</v>
      </c>
      <c r="AY129" s="18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129</v>
      </c>
      <c r="BM129" s="216" t="s">
        <v>307</v>
      </c>
    </row>
    <row r="130" s="2" customFormat="1">
      <c r="A130" s="39"/>
      <c r="B130" s="40"/>
      <c r="C130" s="41"/>
      <c r="D130" s="218" t="s">
        <v>131</v>
      </c>
      <c r="E130" s="41"/>
      <c r="F130" s="219" t="s">
        <v>243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80</v>
      </c>
    </row>
    <row r="131" s="2" customFormat="1">
      <c r="A131" s="39"/>
      <c r="B131" s="40"/>
      <c r="C131" s="41"/>
      <c r="D131" s="223" t="s">
        <v>133</v>
      </c>
      <c r="E131" s="41"/>
      <c r="F131" s="224" t="s">
        <v>245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80</v>
      </c>
    </row>
    <row r="132" s="13" customFormat="1">
      <c r="A132" s="13"/>
      <c r="B132" s="226"/>
      <c r="C132" s="227"/>
      <c r="D132" s="218" t="s">
        <v>139</v>
      </c>
      <c r="E132" s="228" t="s">
        <v>19</v>
      </c>
      <c r="F132" s="229" t="s">
        <v>308</v>
      </c>
      <c r="G132" s="227"/>
      <c r="H132" s="230">
        <v>0.050000000000000003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139</v>
      </c>
      <c r="AU132" s="236" t="s">
        <v>80</v>
      </c>
      <c r="AV132" s="13" t="s">
        <v>80</v>
      </c>
      <c r="AW132" s="13" t="s">
        <v>32</v>
      </c>
      <c r="AX132" s="13" t="s">
        <v>78</v>
      </c>
      <c r="AY132" s="236" t="s">
        <v>122</v>
      </c>
    </row>
    <row r="133" s="12" customFormat="1" ht="22.8" customHeight="1">
      <c r="A133" s="12"/>
      <c r="B133" s="189"/>
      <c r="C133" s="190"/>
      <c r="D133" s="191" t="s">
        <v>69</v>
      </c>
      <c r="E133" s="203" t="s">
        <v>80</v>
      </c>
      <c r="F133" s="203" t="s">
        <v>309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SUM(P134:P154)</f>
        <v>0</v>
      </c>
      <c r="Q133" s="197"/>
      <c r="R133" s="198">
        <f>SUM(R134:R154)</f>
        <v>42.181419049999995</v>
      </c>
      <c r="S133" s="197"/>
      <c r="T133" s="199">
        <f>SUM(T134:T154)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78</v>
      </c>
      <c r="AT133" s="201" t="s">
        <v>69</v>
      </c>
      <c r="AU133" s="201" t="s">
        <v>78</v>
      </c>
      <c r="AY133" s="200" t="s">
        <v>122</v>
      </c>
      <c r="BK133" s="202">
        <f>SUM(BK134:BK154)</f>
        <v>0</v>
      </c>
    </row>
    <row r="134" s="2" customFormat="1" ht="14.4" customHeight="1">
      <c r="A134" s="39"/>
      <c r="B134" s="40"/>
      <c r="C134" s="205" t="s">
        <v>310</v>
      </c>
      <c r="D134" s="205" t="s">
        <v>124</v>
      </c>
      <c r="E134" s="206" t="s">
        <v>311</v>
      </c>
      <c r="F134" s="207" t="s">
        <v>312</v>
      </c>
      <c r="G134" s="208" t="s">
        <v>151</v>
      </c>
      <c r="H134" s="209">
        <v>16.634</v>
      </c>
      <c r="I134" s="210"/>
      <c r="J134" s="211">
        <f>ROUND(I134*H134,2)</f>
        <v>0</v>
      </c>
      <c r="K134" s="207" t="s">
        <v>128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2.5018699999999998</v>
      </c>
      <c r="R134" s="214">
        <f>Q134*H134</f>
        <v>41.616105579999996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129</v>
      </c>
      <c r="AT134" s="216" t="s">
        <v>124</v>
      </c>
      <c r="AU134" s="216" t="s">
        <v>80</v>
      </c>
      <c r="AY134" s="18" t="s">
        <v>122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129</v>
      </c>
      <c r="BM134" s="216" t="s">
        <v>313</v>
      </c>
    </row>
    <row r="135" s="2" customFormat="1">
      <c r="A135" s="39"/>
      <c r="B135" s="40"/>
      <c r="C135" s="41"/>
      <c r="D135" s="218" t="s">
        <v>131</v>
      </c>
      <c r="E135" s="41"/>
      <c r="F135" s="219" t="s">
        <v>314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80</v>
      </c>
    </row>
    <row r="136" s="2" customFormat="1">
      <c r="A136" s="39"/>
      <c r="B136" s="40"/>
      <c r="C136" s="41"/>
      <c r="D136" s="223" t="s">
        <v>133</v>
      </c>
      <c r="E136" s="41"/>
      <c r="F136" s="224" t="s">
        <v>315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80</v>
      </c>
    </row>
    <row r="137" s="13" customFormat="1">
      <c r="A137" s="13"/>
      <c r="B137" s="226"/>
      <c r="C137" s="227"/>
      <c r="D137" s="218" t="s">
        <v>139</v>
      </c>
      <c r="E137" s="228" t="s">
        <v>19</v>
      </c>
      <c r="F137" s="229" t="s">
        <v>316</v>
      </c>
      <c r="G137" s="227"/>
      <c r="H137" s="230">
        <v>16.634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139</v>
      </c>
      <c r="AU137" s="236" t="s">
        <v>80</v>
      </c>
      <c r="AV137" s="13" t="s">
        <v>80</v>
      </c>
      <c r="AW137" s="13" t="s">
        <v>32</v>
      </c>
      <c r="AX137" s="13" t="s">
        <v>70</v>
      </c>
      <c r="AY137" s="236" t="s">
        <v>122</v>
      </c>
    </row>
    <row r="138" s="14" customFormat="1">
      <c r="A138" s="14"/>
      <c r="B138" s="237"/>
      <c r="C138" s="238"/>
      <c r="D138" s="218" t="s">
        <v>139</v>
      </c>
      <c r="E138" s="239" t="s">
        <v>19</v>
      </c>
      <c r="F138" s="240" t="s">
        <v>162</v>
      </c>
      <c r="G138" s="238"/>
      <c r="H138" s="241">
        <v>16.634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139</v>
      </c>
      <c r="AU138" s="247" t="s">
        <v>80</v>
      </c>
      <c r="AV138" s="14" t="s">
        <v>129</v>
      </c>
      <c r="AW138" s="14" t="s">
        <v>32</v>
      </c>
      <c r="AX138" s="14" t="s">
        <v>78</v>
      </c>
      <c r="AY138" s="247" t="s">
        <v>122</v>
      </c>
    </row>
    <row r="139" s="2" customFormat="1" ht="14.4" customHeight="1">
      <c r="A139" s="39"/>
      <c r="B139" s="40"/>
      <c r="C139" s="205" t="s">
        <v>317</v>
      </c>
      <c r="D139" s="205" t="s">
        <v>124</v>
      </c>
      <c r="E139" s="206" t="s">
        <v>318</v>
      </c>
      <c r="F139" s="207" t="s">
        <v>319</v>
      </c>
      <c r="G139" s="208" t="s">
        <v>127</v>
      </c>
      <c r="H139" s="209">
        <v>48.32</v>
      </c>
      <c r="I139" s="210"/>
      <c r="J139" s="211">
        <f>ROUND(I139*H139,2)</f>
        <v>0</v>
      </c>
      <c r="K139" s="207" t="s">
        <v>128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0.0012999999999999999</v>
      </c>
      <c r="R139" s="214">
        <f>Q139*H139</f>
        <v>0.062815999999999997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129</v>
      </c>
      <c r="AT139" s="216" t="s">
        <v>124</v>
      </c>
      <c r="AU139" s="216" t="s">
        <v>80</v>
      </c>
      <c r="AY139" s="18" t="s">
        <v>122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129</v>
      </c>
      <c r="BM139" s="216" t="s">
        <v>320</v>
      </c>
    </row>
    <row r="140" s="2" customFormat="1">
      <c r="A140" s="39"/>
      <c r="B140" s="40"/>
      <c r="C140" s="41"/>
      <c r="D140" s="218" t="s">
        <v>131</v>
      </c>
      <c r="E140" s="41"/>
      <c r="F140" s="219" t="s">
        <v>321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80</v>
      </c>
    </row>
    <row r="141" s="2" customFormat="1">
      <c r="A141" s="39"/>
      <c r="B141" s="40"/>
      <c r="C141" s="41"/>
      <c r="D141" s="223" t="s">
        <v>133</v>
      </c>
      <c r="E141" s="41"/>
      <c r="F141" s="224" t="s">
        <v>322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133</v>
      </c>
      <c r="AU141" s="18" t="s">
        <v>80</v>
      </c>
    </row>
    <row r="142" s="2" customFormat="1">
      <c r="A142" s="39"/>
      <c r="B142" s="40"/>
      <c r="C142" s="41"/>
      <c r="D142" s="218" t="s">
        <v>135</v>
      </c>
      <c r="E142" s="41"/>
      <c r="F142" s="225" t="s">
        <v>323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135</v>
      </c>
      <c r="AU142" s="18" t="s">
        <v>80</v>
      </c>
    </row>
    <row r="143" s="13" customFormat="1">
      <c r="A143" s="13"/>
      <c r="B143" s="226"/>
      <c r="C143" s="227"/>
      <c r="D143" s="218" t="s">
        <v>139</v>
      </c>
      <c r="E143" s="228" t="s">
        <v>19</v>
      </c>
      <c r="F143" s="229" t="s">
        <v>324</v>
      </c>
      <c r="G143" s="227"/>
      <c r="H143" s="230">
        <v>48.32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139</v>
      </c>
      <c r="AU143" s="236" t="s">
        <v>80</v>
      </c>
      <c r="AV143" s="13" t="s">
        <v>80</v>
      </c>
      <c r="AW143" s="13" t="s">
        <v>32</v>
      </c>
      <c r="AX143" s="13" t="s">
        <v>70</v>
      </c>
      <c r="AY143" s="236" t="s">
        <v>122</v>
      </c>
    </row>
    <row r="144" s="14" customFormat="1">
      <c r="A144" s="14"/>
      <c r="B144" s="237"/>
      <c r="C144" s="238"/>
      <c r="D144" s="218" t="s">
        <v>139</v>
      </c>
      <c r="E144" s="239" t="s">
        <v>19</v>
      </c>
      <c r="F144" s="240" t="s">
        <v>162</v>
      </c>
      <c r="G144" s="238"/>
      <c r="H144" s="241">
        <v>48.32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139</v>
      </c>
      <c r="AU144" s="247" t="s">
        <v>80</v>
      </c>
      <c r="AV144" s="14" t="s">
        <v>129</v>
      </c>
      <c r="AW144" s="14" t="s">
        <v>32</v>
      </c>
      <c r="AX144" s="14" t="s">
        <v>78</v>
      </c>
      <c r="AY144" s="247" t="s">
        <v>122</v>
      </c>
    </row>
    <row r="145" s="2" customFormat="1" ht="14.4" customHeight="1">
      <c r="A145" s="39"/>
      <c r="B145" s="40"/>
      <c r="C145" s="205" t="s">
        <v>325</v>
      </c>
      <c r="D145" s="205" t="s">
        <v>124</v>
      </c>
      <c r="E145" s="206" t="s">
        <v>326</v>
      </c>
      <c r="F145" s="207" t="s">
        <v>327</v>
      </c>
      <c r="G145" s="208" t="s">
        <v>127</v>
      </c>
      <c r="H145" s="209">
        <v>48.32</v>
      </c>
      <c r="I145" s="210"/>
      <c r="J145" s="211">
        <f>ROUND(I145*H145,2)</f>
        <v>0</v>
      </c>
      <c r="K145" s="207" t="s">
        <v>128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4.0000000000000003E-05</v>
      </c>
      <c r="R145" s="214">
        <f>Q145*H145</f>
        <v>0.0019328000000000001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129</v>
      </c>
      <c r="AT145" s="216" t="s">
        <v>124</v>
      </c>
      <c r="AU145" s="216" t="s">
        <v>80</v>
      </c>
      <c r="AY145" s="18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78</v>
      </c>
      <c r="BK145" s="217">
        <f>ROUND(I145*H145,2)</f>
        <v>0</v>
      </c>
      <c r="BL145" s="18" t="s">
        <v>129</v>
      </c>
      <c r="BM145" s="216" t="s">
        <v>328</v>
      </c>
    </row>
    <row r="146" s="2" customFormat="1">
      <c r="A146" s="39"/>
      <c r="B146" s="40"/>
      <c r="C146" s="41"/>
      <c r="D146" s="218" t="s">
        <v>131</v>
      </c>
      <c r="E146" s="41"/>
      <c r="F146" s="219" t="s">
        <v>329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80</v>
      </c>
    </row>
    <row r="147" s="2" customFormat="1">
      <c r="A147" s="39"/>
      <c r="B147" s="40"/>
      <c r="C147" s="41"/>
      <c r="D147" s="223" t="s">
        <v>133</v>
      </c>
      <c r="E147" s="41"/>
      <c r="F147" s="224" t="s">
        <v>330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80</v>
      </c>
    </row>
    <row r="148" s="13" customFormat="1">
      <c r="A148" s="13"/>
      <c r="B148" s="226"/>
      <c r="C148" s="227"/>
      <c r="D148" s="218" t="s">
        <v>139</v>
      </c>
      <c r="E148" s="228" t="s">
        <v>19</v>
      </c>
      <c r="F148" s="229" t="s">
        <v>324</v>
      </c>
      <c r="G148" s="227"/>
      <c r="H148" s="230">
        <v>48.32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139</v>
      </c>
      <c r="AU148" s="236" t="s">
        <v>80</v>
      </c>
      <c r="AV148" s="13" t="s">
        <v>80</v>
      </c>
      <c r="AW148" s="13" t="s">
        <v>32</v>
      </c>
      <c r="AX148" s="13" t="s">
        <v>78</v>
      </c>
      <c r="AY148" s="236" t="s">
        <v>122</v>
      </c>
    </row>
    <row r="149" s="2" customFormat="1" ht="14.4" customHeight="1">
      <c r="A149" s="39"/>
      <c r="B149" s="40"/>
      <c r="C149" s="205" t="s">
        <v>7</v>
      </c>
      <c r="D149" s="205" t="s">
        <v>124</v>
      </c>
      <c r="E149" s="206" t="s">
        <v>331</v>
      </c>
      <c r="F149" s="207" t="s">
        <v>332</v>
      </c>
      <c r="G149" s="208" t="s">
        <v>238</v>
      </c>
      <c r="H149" s="209">
        <v>0.47099999999999997</v>
      </c>
      <c r="I149" s="210"/>
      <c r="J149" s="211">
        <f>ROUND(I149*H149,2)</f>
        <v>0</v>
      </c>
      <c r="K149" s="207" t="s">
        <v>128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1.06277</v>
      </c>
      <c r="R149" s="214">
        <f>Q149*H149</f>
        <v>0.50056466999999993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129</v>
      </c>
      <c r="AT149" s="216" t="s">
        <v>124</v>
      </c>
      <c r="AU149" s="216" t="s">
        <v>80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129</v>
      </c>
      <c r="BM149" s="216" t="s">
        <v>333</v>
      </c>
    </row>
    <row r="150" s="2" customFormat="1">
      <c r="A150" s="39"/>
      <c r="B150" s="40"/>
      <c r="C150" s="41"/>
      <c r="D150" s="218" t="s">
        <v>131</v>
      </c>
      <c r="E150" s="41"/>
      <c r="F150" s="219" t="s">
        <v>334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80</v>
      </c>
    </row>
    <row r="151" s="2" customFormat="1">
      <c r="A151" s="39"/>
      <c r="B151" s="40"/>
      <c r="C151" s="41"/>
      <c r="D151" s="223" t="s">
        <v>133</v>
      </c>
      <c r="E151" s="41"/>
      <c r="F151" s="224" t="s">
        <v>335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80</v>
      </c>
    </row>
    <row r="152" s="2" customFormat="1">
      <c r="A152" s="39"/>
      <c r="B152" s="40"/>
      <c r="C152" s="41"/>
      <c r="D152" s="218" t="s">
        <v>135</v>
      </c>
      <c r="E152" s="41"/>
      <c r="F152" s="225" t="s">
        <v>336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135</v>
      </c>
      <c r="AU152" s="18" t="s">
        <v>80</v>
      </c>
    </row>
    <row r="153" s="13" customFormat="1">
      <c r="A153" s="13"/>
      <c r="B153" s="226"/>
      <c r="C153" s="227"/>
      <c r="D153" s="218" t="s">
        <v>139</v>
      </c>
      <c r="E153" s="228" t="s">
        <v>19</v>
      </c>
      <c r="F153" s="229" t="s">
        <v>337</v>
      </c>
      <c r="G153" s="227"/>
      <c r="H153" s="230">
        <v>0.47099999999999997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139</v>
      </c>
      <c r="AU153" s="236" t="s">
        <v>80</v>
      </c>
      <c r="AV153" s="13" t="s">
        <v>80</v>
      </c>
      <c r="AW153" s="13" t="s">
        <v>32</v>
      </c>
      <c r="AX153" s="13" t="s">
        <v>70</v>
      </c>
      <c r="AY153" s="236" t="s">
        <v>122</v>
      </c>
    </row>
    <row r="154" s="14" customFormat="1">
      <c r="A154" s="14"/>
      <c r="B154" s="237"/>
      <c r="C154" s="238"/>
      <c r="D154" s="218" t="s">
        <v>139</v>
      </c>
      <c r="E154" s="239" t="s">
        <v>19</v>
      </c>
      <c r="F154" s="240" t="s">
        <v>162</v>
      </c>
      <c r="G154" s="238"/>
      <c r="H154" s="241">
        <v>0.47099999999999997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139</v>
      </c>
      <c r="AU154" s="247" t="s">
        <v>80</v>
      </c>
      <c r="AV154" s="14" t="s">
        <v>129</v>
      </c>
      <c r="AW154" s="14" t="s">
        <v>32</v>
      </c>
      <c r="AX154" s="14" t="s">
        <v>78</v>
      </c>
      <c r="AY154" s="247" t="s">
        <v>122</v>
      </c>
    </row>
    <row r="155" s="12" customFormat="1" ht="22.8" customHeight="1">
      <c r="A155" s="12"/>
      <c r="B155" s="189"/>
      <c r="C155" s="190"/>
      <c r="D155" s="191" t="s">
        <v>69</v>
      </c>
      <c r="E155" s="203" t="s">
        <v>261</v>
      </c>
      <c r="F155" s="203" t="s">
        <v>338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SUM(P156:P159)</f>
        <v>0</v>
      </c>
      <c r="Q155" s="197"/>
      <c r="R155" s="198">
        <f>SUM(R156:R159)</f>
        <v>12.5198</v>
      </c>
      <c r="S155" s="197"/>
      <c r="T155" s="199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78</v>
      </c>
      <c r="AT155" s="201" t="s">
        <v>69</v>
      </c>
      <c r="AU155" s="201" t="s">
        <v>78</v>
      </c>
      <c r="AY155" s="200" t="s">
        <v>122</v>
      </c>
      <c r="BK155" s="202">
        <f>SUM(BK156:BK159)</f>
        <v>0</v>
      </c>
    </row>
    <row r="156" s="2" customFormat="1" ht="14.4" customHeight="1">
      <c r="A156" s="39"/>
      <c r="B156" s="40"/>
      <c r="C156" s="205" t="s">
        <v>339</v>
      </c>
      <c r="D156" s="205" t="s">
        <v>124</v>
      </c>
      <c r="E156" s="206" t="s">
        <v>340</v>
      </c>
      <c r="F156" s="207" t="s">
        <v>341</v>
      </c>
      <c r="G156" s="208" t="s">
        <v>151</v>
      </c>
      <c r="H156" s="209">
        <v>5</v>
      </c>
      <c r="I156" s="210"/>
      <c r="J156" s="211">
        <f>ROUND(I156*H156,2)</f>
        <v>0</v>
      </c>
      <c r="K156" s="207" t="s">
        <v>128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2.5039600000000002</v>
      </c>
      <c r="R156" s="214">
        <f>Q156*H156</f>
        <v>12.5198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129</v>
      </c>
      <c r="AT156" s="216" t="s">
        <v>124</v>
      </c>
      <c r="AU156" s="216" t="s">
        <v>80</v>
      </c>
      <c r="AY156" s="18" t="s">
        <v>122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129</v>
      </c>
      <c r="BM156" s="216" t="s">
        <v>342</v>
      </c>
    </row>
    <row r="157" s="2" customFormat="1">
      <c r="A157" s="39"/>
      <c r="B157" s="40"/>
      <c r="C157" s="41"/>
      <c r="D157" s="218" t="s">
        <v>131</v>
      </c>
      <c r="E157" s="41"/>
      <c r="F157" s="219" t="s">
        <v>343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80</v>
      </c>
    </row>
    <row r="158" s="2" customFormat="1">
      <c r="A158" s="39"/>
      <c r="B158" s="40"/>
      <c r="C158" s="41"/>
      <c r="D158" s="223" t="s">
        <v>133</v>
      </c>
      <c r="E158" s="41"/>
      <c r="F158" s="224" t="s">
        <v>344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80</v>
      </c>
    </row>
    <row r="159" s="13" customFormat="1">
      <c r="A159" s="13"/>
      <c r="B159" s="226"/>
      <c r="C159" s="227"/>
      <c r="D159" s="218" t="s">
        <v>139</v>
      </c>
      <c r="E159" s="228" t="s">
        <v>19</v>
      </c>
      <c r="F159" s="229" t="s">
        <v>345</v>
      </c>
      <c r="G159" s="227"/>
      <c r="H159" s="230">
        <v>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139</v>
      </c>
      <c r="AU159" s="236" t="s">
        <v>80</v>
      </c>
      <c r="AV159" s="13" t="s">
        <v>80</v>
      </c>
      <c r="AW159" s="13" t="s">
        <v>32</v>
      </c>
      <c r="AX159" s="13" t="s">
        <v>78</v>
      </c>
      <c r="AY159" s="236" t="s">
        <v>122</v>
      </c>
    </row>
    <row r="160" s="12" customFormat="1" ht="22.8" customHeight="1">
      <c r="A160" s="12"/>
      <c r="B160" s="189"/>
      <c r="C160" s="190"/>
      <c r="D160" s="191" t="s">
        <v>69</v>
      </c>
      <c r="E160" s="203" t="s">
        <v>129</v>
      </c>
      <c r="F160" s="203" t="s">
        <v>346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SUM(P161:P169)</f>
        <v>0</v>
      </c>
      <c r="Q160" s="197"/>
      <c r="R160" s="198">
        <f>SUM(R161:R169)</f>
        <v>53.321914800000002</v>
      </c>
      <c r="S160" s="197"/>
      <c r="T160" s="199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78</v>
      </c>
      <c r="AT160" s="201" t="s">
        <v>69</v>
      </c>
      <c r="AU160" s="201" t="s">
        <v>78</v>
      </c>
      <c r="AY160" s="200" t="s">
        <v>122</v>
      </c>
      <c r="BK160" s="202">
        <f>SUM(BK161:BK169)</f>
        <v>0</v>
      </c>
    </row>
    <row r="161" s="2" customFormat="1" ht="14.4" customHeight="1">
      <c r="A161" s="39"/>
      <c r="B161" s="40"/>
      <c r="C161" s="205" t="s">
        <v>347</v>
      </c>
      <c r="D161" s="205" t="s">
        <v>124</v>
      </c>
      <c r="E161" s="206" t="s">
        <v>348</v>
      </c>
      <c r="F161" s="207" t="s">
        <v>349</v>
      </c>
      <c r="G161" s="208" t="s">
        <v>127</v>
      </c>
      <c r="H161" s="209">
        <v>27.359999999999999</v>
      </c>
      <c r="I161" s="210"/>
      <c r="J161" s="211">
        <f>ROUND(I161*H161,2)</f>
        <v>0</v>
      </c>
      <c r="K161" s="207" t="s">
        <v>128</v>
      </c>
      <c r="L161" s="45"/>
      <c r="M161" s="212" t="s">
        <v>19</v>
      </c>
      <c r="N161" s="213" t="s">
        <v>41</v>
      </c>
      <c r="O161" s="85"/>
      <c r="P161" s="214">
        <f>O161*H161</f>
        <v>0</v>
      </c>
      <c r="Q161" s="214">
        <v>0.45584000000000002</v>
      </c>
      <c r="R161" s="214">
        <f>Q161*H161</f>
        <v>12.4717824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129</v>
      </c>
      <c r="AT161" s="216" t="s">
        <v>124</v>
      </c>
      <c r="AU161" s="216" t="s">
        <v>80</v>
      </c>
      <c r="AY161" s="18" t="s">
        <v>122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78</v>
      </c>
      <c r="BK161" s="217">
        <f>ROUND(I161*H161,2)</f>
        <v>0</v>
      </c>
      <c r="BL161" s="18" t="s">
        <v>129</v>
      </c>
      <c r="BM161" s="216" t="s">
        <v>350</v>
      </c>
    </row>
    <row r="162" s="2" customFormat="1">
      <c r="A162" s="39"/>
      <c r="B162" s="40"/>
      <c r="C162" s="41"/>
      <c r="D162" s="218" t="s">
        <v>131</v>
      </c>
      <c r="E162" s="41"/>
      <c r="F162" s="219" t="s">
        <v>351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80</v>
      </c>
    </row>
    <row r="163" s="2" customFormat="1">
      <c r="A163" s="39"/>
      <c r="B163" s="40"/>
      <c r="C163" s="41"/>
      <c r="D163" s="223" t="s">
        <v>133</v>
      </c>
      <c r="E163" s="41"/>
      <c r="F163" s="224" t="s">
        <v>352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80</v>
      </c>
    </row>
    <row r="164" s="13" customFormat="1">
      <c r="A164" s="13"/>
      <c r="B164" s="226"/>
      <c r="C164" s="227"/>
      <c r="D164" s="218" t="s">
        <v>139</v>
      </c>
      <c r="E164" s="228" t="s">
        <v>19</v>
      </c>
      <c r="F164" s="229" t="s">
        <v>353</v>
      </c>
      <c r="G164" s="227"/>
      <c r="H164" s="230">
        <v>27.359999999999999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139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122</v>
      </c>
    </row>
    <row r="165" s="14" customFormat="1">
      <c r="A165" s="14"/>
      <c r="B165" s="237"/>
      <c r="C165" s="238"/>
      <c r="D165" s="218" t="s">
        <v>139</v>
      </c>
      <c r="E165" s="239" t="s">
        <v>19</v>
      </c>
      <c r="F165" s="240" t="s">
        <v>162</v>
      </c>
      <c r="G165" s="238"/>
      <c r="H165" s="241">
        <v>27.359999999999999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139</v>
      </c>
      <c r="AU165" s="247" t="s">
        <v>80</v>
      </c>
      <c r="AV165" s="14" t="s">
        <v>129</v>
      </c>
      <c r="AW165" s="14" t="s">
        <v>32</v>
      </c>
      <c r="AX165" s="14" t="s">
        <v>78</v>
      </c>
      <c r="AY165" s="247" t="s">
        <v>122</v>
      </c>
    </row>
    <row r="166" s="2" customFormat="1" ht="14.4" customHeight="1">
      <c r="A166" s="39"/>
      <c r="B166" s="40"/>
      <c r="C166" s="205" t="s">
        <v>186</v>
      </c>
      <c r="D166" s="205" t="s">
        <v>124</v>
      </c>
      <c r="E166" s="206" t="s">
        <v>354</v>
      </c>
      <c r="F166" s="207" t="s">
        <v>355</v>
      </c>
      <c r="G166" s="208" t="s">
        <v>127</v>
      </c>
      <c r="H166" s="209">
        <v>43.560000000000002</v>
      </c>
      <c r="I166" s="210"/>
      <c r="J166" s="211">
        <f>ROUND(I166*H166,2)</f>
        <v>0</v>
      </c>
      <c r="K166" s="207" t="s">
        <v>128</v>
      </c>
      <c r="L166" s="45"/>
      <c r="M166" s="212" t="s">
        <v>19</v>
      </c>
      <c r="N166" s="213" t="s">
        <v>41</v>
      </c>
      <c r="O166" s="85"/>
      <c r="P166" s="214">
        <f>O166*H166</f>
        <v>0</v>
      </c>
      <c r="Q166" s="214">
        <v>0.93779000000000001</v>
      </c>
      <c r="R166" s="214">
        <f>Q166*H166</f>
        <v>40.8501324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129</v>
      </c>
      <c r="AT166" s="216" t="s">
        <v>124</v>
      </c>
      <c r="AU166" s="216" t="s">
        <v>80</v>
      </c>
      <c r="AY166" s="18" t="s">
        <v>122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78</v>
      </c>
      <c r="BK166" s="217">
        <f>ROUND(I166*H166,2)</f>
        <v>0</v>
      </c>
      <c r="BL166" s="18" t="s">
        <v>129</v>
      </c>
      <c r="BM166" s="216" t="s">
        <v>356</v>
      </c>
    </row>
    <row r="167" s="2" customFormat="1">
      <c r="A167" s="39"/>
      <c r="B167" s="40"/>
      <c r="C167" s="41"/>
      <c r="D167" s="218" t="s">
        <v>131</v>
      </c>
      <c r="E167" s="41"/>
      <c r="F167" s="219" t="s">
        <v>357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80</v>
      </c>
    </row>
    <row r="168" s="2" customFormat="1">
      <c r="A168" s="39"/>
      <c r="B168" s="40"/>
      <c r="C168" s="41"/>
      <c r="D168" s="223" t="s">
        <v>133</v>
      </c>
      <c r="E168" s="41"/>
      <c r="F168" s="224" t="s">
        <v>358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80</v>
      </c>
    </row>
    <row r="169" s="13" customFormat="1">
      <c r="A169" s="13"/>
      <c r="B169" s="226"/>
      <c r="C169" s="227"/>
      <c r="D169" s="218" t="s">
        <v>139</v>
      </c>
      <c r="E169" s="228" t="s">
        <v>19</v>
      </c>
      <c r="F169" s="229" t="s">
        <v>359</v>
      </c>
      <c r="G169" s="227"/>
      <c r="H169" s="230">
        <v>43.560000000000002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139</v>
      </c>
      <c r="AU169" s="236" t="s">
        <v>80</v>
      </c>
      <c r="AV169" s="13" t="s">
        <v>80</v>
      </c>
      <c r="AW169" s="13" t="s">
        <v>32</v>
      </c>
      <c r="AX169" s="13" t="s">
        <v>78</v>
      </c>
      <c r="AY169" s="236" t="s">
        <v>122</v>
      </c>
    </row>
    <row r="170" s="12" customFormat="1" ht="22.8" customHeight="1">
      <c r="A170" s="12"/>
      <c r="B170" s="189"/>
      <c r="C170" s="190"/>
      <c r="D170" s="191" t="s">
        <v>69</v>
      </c>
      <c r="E170" s="203" t="s">
        <v>228</v>
      </c>
      <c r="F170" s="203" t="s">
        <v>360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SUM(P171:P174)</f>
        <v>0</v>
      </c>
      <c r="Q170" s="197"/>
      <c r="R170" s="198">
        <f>SUM(R171:R174)</f>
        <v>0.57820000000000005</v>
      </c>
      <c r="S170" s="197"/>
      <c r="T170" s="199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78</v>
      </c>
      <c r="AT170" s="201" t="s">
        <v>69</v>
      </c>
      <c r="AU170" s="201" t="s">
        <v>78</v>
      </c>
      <c r="AY170" s="200" t="s">
        <v>122</v>
      </c>
      <c r="BK170" s="202">
        <f>SUM(BK171:BK174)</f>
        <v>0</v>
      </c>
    </row>
    <row r="171" s="2" customFormat="1" ht="14.4" customHeight="1">
      <c r="A171" s="39"/>
      <c r="B171" s="40"/>
      <c r="C171" s="205" t="s">
        <v>8</v>
      </c>
      <c r="D171" s="205" t="s">
        <v>124</v>
      </c>
      <c r="E171" s="206" t="s">
        <v>361</v>
      </c>
      <c r="F171" s="207" t="s">
        <v>362</v>
      </c>
      <c r="G171" s="208" t="s">
        <v>127</v>
      </c>
      <c r="H171" s="209">
        <v>28</v>
      </c>
      <c r="I171" s="210"/>
      <c r="J171" s="211">
        <f>ROUND(I171*H171,2)</f>
        <v>0</v>
      </c>
      <c r="K171" s="207" t="s">
        <v>128</v>
      </c>
      <c r="L171" s="45"/>
      <c r="M171" s="212" t="s">
        <v>19</v>
      </c>
      <c r="N171" s="213" t="s">
        <v>41</v>
      </c>
      <c r="O171" s="85"/>
      <c r="P171" s="214">
        <f>O171*H171</f>
        <v>0</v>
      </c>
      <c r="Q171" s="214">
        <v>0.020650000000000002</v>
      </c>
      <c r="R171" s="214">
        <f>Q171*H171</f>
        <v>0.57820000000000005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129</v>
      </c>
      <c r="AT171" s="216" t="s">
        <v>124</v>
      </c>
      <c r="AU171" s="216" t="s">
        <v>80</v>
      </c>
      <c r="AY171" s="18" t="s">
        <v>122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78</v>
      </c>
      <c r="BK171" s="217">
        <f>ROUND(I171*H171,2)</f>
        <v>0</v>
      </c>
      <c r="BL171" s="18" t="s">
        <v>129</v>
      </c>
      <c r="BM171" s="216" t="s">
        <v>363</v>
      </c>
    </row>
    <row r="172" s="2" customFormat="1">
      <c r="A172" s="39"/>
      <c r="B172" s="40"/>
      <c r="C172" s="41"/>
      <c r="D172" s="218" t="s">
        <v>131</v>
      </c>
      <c r="E172" s="41"/>
      <c r="F172" s="219" t="s">
        <v>364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80</v>
      </c>
    </row>
    <row r="173" s="2" customFormat="1">
      <c r="A173" s="39"/>
      <c r="B173" s="40"/>
      <c r="C173" s="41"/>
      <c r="D173" s="223" t="s">
        <v>133</v>
      </c>
      <c r="E173" s="41"/>
      <c r="F173" s="224" t="s">
        <v>365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80</v>
      </c>
    </row>
    <row r="174" s="13" customFormat="1">
      <c r="A174" s="13"/>
      <c r="B174" s="226"/>
      <c r="C174" s="227"/>
      <c r="D174" s="218" t="s">
        <v>139</v>
      </c>
      <c r="E174" s="228" t="s">
        <v>19</v>
      </c>
      <c r="F174" s="229" t="s">
        <v>366</v>
      </c>
      <c r="G174" s="227"/>
      <c r="H174" s="230">
        <v>28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139</v>
      </c>
      <c r="AU174" s="236" t="s">
        <v>80</v>
      </c>
      <c r="AV174" s="13" t="s">
        <v>80</v>
      </c>
      <c r="AW174" s="13" t="s">
        <v>32</v>
      </c>
      <c r="AX174" s="13" t="s">
        <v>78</v>
      </c>
      <c r="AY174" s="236" t="s">
        <v>122</v>
      </c>
    </row>
    <row r="175" s="12" customFormat="1" ht="22.8" customHeight="1">
      <c r="A175" s="12"/>
      <c r="B175" s="189"/>
      <c r="C175" s="190"/>
      <c r="D175" s="191" t="s">
        <v>69</v>
      </c>
      <c r="E175" s="203" t="s">
        <v>141</v>
      </c>
      <c r="F175" s="203" t="s">
        <v>367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SUM(P176:P191)</f>
        <v>0</v>
      </c>
      <c r="Q175" s="197"/>
      <c r="R175" s="198">
        <f>SUM(R176:R191)</f>
        <v>0</v>
      </c>
      <c r="S175" s="197"/>
      <c r="T175" s="199">
        <f>SUM(T176:T191)</f>
        <v>11.642900000000001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78</v>
      </c>
      <c r="AT175" s="201" t="s">
        <v>69</v>
      </c>
      <c r="AU175" s="201" t="s">
        <v>78</v>
      </c>
      <c r="AY175" s="200" t="s">
        <v>122</v>
      </c>
      <c r="BK175" s="202">
        <f>SUM(BK176:BK191)</f>
        <v>0</v>
      </c>
    </row>
    <row r="176" s="2" customFormat="1" ht="14.4" customHeight="1">
      <c r="A176" s="39"/>
      <c r="B176" s="40"/>
      <c r="C176" s="205" t="s">
        <v>368</v>
      </c>
      <c r="D176" s="205" t="s">
        <v>124</v>
      </c>
      <c r="E176" s="206" t="s">
        <v>369</v>
      </c>
      <c r="F176" s="207" t="s">
        <v>370</v>
      </c>
      <c r="G176" s="208" t="s">
        <v>127</v>
      </c>
      <c r="H176" s="209">
        <v>33</v>
      </c>
      <c r="I176" s="210"/>
      <c r="J176" s="211">
        <f>ROUND(I176*H176,2)</f>
        <v>0</v>
      </c>
      <c r="K176" s="207" t="s">
        <v>128</v>
      </c>
      <c r="L176" s="45"/>
      <c r="M176" s="212" t="s">
        <v>19</v>
      </c>
      <c r="N176" s="213" t="s">
        <v>41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0.00029999999999999997</v>
      </c>
      <c r="T176" s="215">
        <f>S176*H176</f>
        <v>0.0098999999999999991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129</v>
      </c>
      <c r="AT176" s="216" t="s">
        <v>124</v>
      </c>
      <c r="AU176" s="216" t="s">
        <v>80</v>
      </c>
      <c r="AY176" s="18" t="s">
        <v>122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78</v>
      </c>
      <c r="BK176" s="217">
        <f>ROUND(I176*H176,2)</f>
        <v>0</v>
      </c>
      <c r="BL176" s="18" t="s">
        <v>129</v>
      </c>
      <c r="BM176" s="216" t="s">
        <v>371</v>
      </c>
    </row>
    <row r="177" s="2" customFormat="1">
      <c r="A177" s="39"/>
      <c r="B177" s="40"/>
      <c r="C177" s="41"/>
      <c r="D177" s="218" t="s">
        <v>131</v>
      </c>
      <c r="E177" s="41"/>
      <c r="F177" s="219" t="s">
        <v>370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80</v>
      </c>
    </row>
    <row r="178" s="2" customFormat="1">
      <c r="A178" s="39"/>
      <c r="B178" s="40"/>
      <c r="C178" s="41"/>
      <c r="D178" s="223" t="s">
        <v>133</v>
      </c>
      <c r="E178" s="41"/>
      <c r="F178" s="224" t="s">
        <v>372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133</v>
      </c>
      <c r="AU178" s="18" t="s">
        <v>80</v>
      </c>
    </row>
    <row r="179" s="13" customFormat="1">
      <c r="A179" s="13"/>
      <c r="B179" s="226"/>
      <c r="C179" s="227"/>
      <c r="D179" s="218" t="s">
        <v>139</v>
      </c>
      <c r="E179" s="228" t="s">
        <v>19</v>
      </c>
      <c r="F179" s="229" t="s">
        <v>373</v>
      </c>
      <c r="G179" s="227"/>
      <c r="H179" s="230">
        <v>33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139</v>
      </c>
      <c r="AU179" s="236" t="s">
        <v>80</v>
      </c>
      <c r="AV179" s="13" t="s">
        <v>80</v>
      </c>
      <c r="AW179" s="13" t="s">
        <v>32</v>
      </c>
      <c r="AX179" s="13" t="s">
        <v>78</v>
      </c>
      <c r="AY179" s="236" t="s">
        <v>122</v>
      </c>
    </row>
    <row r="180" s="2" customFormat="1" ht="14.4" customHeight="1">
      <c r="A180" s="39"/>
      <c r="B180" s="40"/>
      <c r="C180" s="205" t="s">
        <v>374</v>
      </c>
      <c r="D180" s="205" t="s">
        <v>124</v>
      </c>
      <c r="E180" s="206" t="s">
        <v>375</v>
      </c>
      <c r="F180" s="207" t="s">
        <v>376</v>
      </c>
      <c r="G180" s="208" t="s">
        <v>127</v>
      </c>
      <c r="H180" s="209">
        <v>28</v>
      </c>
      <c r="I180" s="210"/>
      <c r="J180" s="211">
        <f>ROUND(I180*H180,2)</f>
        <v>0</v>
      </c>
      <c r="K180" s="207" t="s">
        <v>128</v>
      </c>
      <c r="L180" s="45"/>
      <c r="M180" s="212" t="s">
        <v>19</v>
      </c>
      <c r="N180" s="213" t="s">
        <v>41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0.010999999999999999</v>
      </c>
      <c r="T180" s="215">
        <f>S180*H180</f>
        <v>0.308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129</v>
      </c>
      <c r="AT180" s="216" t="s">
        <v>124</v>
      </c>
      <c r="AU180" s="216" t="s">
        <v>80</v>
      </c>
      <c r="AY180" s="18" t="s">
        <v>122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78</v>
      </c>
      <c r="BK180" s="217">
        <f>ROUND(I180*H180,2)</f>
        <v>0</v>
      </c>
      <c r="BL180" s="18" t="s">
        <v>129</v>
      </c>
      <c r="BM180" s="216" t="s">
        <v>377</v>
      </c>
    </row>
    <row r="181" s="2" customFormat="1">
      <c r="A181" s="39"/>
      <c r="B181" s="40"/>
      <c r="C181" s="41"/>
      <c r="D181" s="218" t="s">
        <v>131</v>
      </c>
      <c r="E181" s="41"/>
      <c r="F181" s="219" t="s">
        <v>378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80</v>
      </c>
    </row>
    <row r="182" s="2" customFormat="1">
      <c r="A182" s="39"/>
      <c r="B182" s="40"/>
      <c r="C182" s="41"/>
      <c r="D182" s="223" t="s">
        <v>133</v>
      </c>
      <c r="E182" s="41"/>
      <c r="F182" s="224" t="s">
        <v>379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80</v>
      </c>
    </row>
    <row r="183" s="13" customFormat="1">
      <c r="A183" s="13"/>
      <c r="B183" s="226"/>
      <c r="C183" s="227"/>
      <c r="D183" s="218" t="s">
        <v>139</v>
      </c>
      <c r="E183" s="228" t="s">
        <v>19</v>
      </c>
      <c r="F183" s="229" t="s">
        <v>380</v>
      </c>
      <c r="G183" s="227"/>
      <c r="H183" s="230">
        <v>28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139</v>
      </c>
      <c r="AU183" s="236" t="s">
        <v>80</v>
      </c>
      <c r="AV183" s="13" t="s">
        <v>80</v>
      </c>
      <c r="AW183" s="13" t="s">
        <v>32</v>
      </c>
      <c r="AX183" s="13" t="s">
        <v>78</v>
      </c>
      <c r="AY183" s="236" t="s">
        <v>122</v>
      </c>
    </row>
    <row r="184" s="2" customFormat="1" ht="14.4" customHeight="1">
      <c r="A184" s="39"/>
      <c r="B184" s="40"/>
      <c r="C184" s="205" t="s">
        <v>80</v>
      </c>
      <c r="D184" s="205" t="s">
        <v>124</v>
      </c>
      <c r="E184" s="206" t="s">
        <v>381</v>
      </c>
      <c r="F184" s="207" t="s">
        <v>382</v>
      </c>
      <c r="G184" s="208" t="s">
        <v>151</v>
      </c>
      <c r="H184" s="209">
        <v>4.5300000000000002</v>
      </c>
      <c r="I184" s="210"/>
      <c r="J184" s="211">
        <f>ROUND(I184*H184,2)</f>
        <v>0</v>
      </c>
      <c r="K184" s="207" t="s">
        <v>128</v>
      </c>
      <c r="L184" s="45"/>
      <c r="M184" s="212" t="s">
        <v>19</v>
      </c>
      <c r="N184" s="213" t="s">
        <v>41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2.5</v>
      </c>
      <c r="T184" s="215">
        <f>S184*H184</f>
        <v>11.325000000000001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129</v>
      </c>
      <c r="AT184" s="216" t="s">
        <v>124</v>
      </c>
      <c r="AU184" s="216" t="s">
        <v>80</v>
      </c>
      <c r="AY184" s="18" t="s">
        <v>122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78</v>
      </c>
      <c r="BK184" s="217">
        <f>ROUND(I184*H184,2)</f>
        <v>0</v>
      </c>
      <c r="BL184" s="18" t="s">
        <v>129</v>
      </c>
      <c r="BM184" s="216" t="s">
        <v>383</v>
      </c>
    </row>
    <row r="185" s="2" customFormat="1">
      <c r="A185" s="39"/>
      <c r="B185" s="40"/>
      <c r="C185" s="41"/>
      <c r="D185" s="218" t="s">
        <v>131</v>
      </c>
      <c r="E185" s="41"/>
      <c r="F185" s="219" t="s">
        <v>384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80</v>
      </c>
    </row>
    <row r="186" s="2" customFormat="1">
      <c r="A186" s="39"/>
      <c r="B186" s="40"/>
      <c r="C186" s="41"/>
      <c r="D186" s="223" t="s">
        <v>133</v>
      </c>
      <c r="E186" s="41"/>
      <c r="F186" s="224" t="s">
        <v>385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80</v>
      </c>
    </row>
    <row r="187" s="13" customFormat="1">
      <c r="A187" s="13"/>
      <c r="B187" s="226"/>
      <c r="C187" s="227"/>
      <c r="D187" s="218" t="s">
        <v>139</v>
      </c>
      <c r="E187" s="228" t="s">
        <v>19</v>
      </c>
      <c r="F187" s="229" t="s">
        <v>386</v>
      </c>
      <c r="G187" s="227"/>
      <c r="H187" s="230">
        <v>4.5300000000000002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139</v>
      </c>
      <c r="AU187" s="236" t="s">
        <v>80</v>
      </c>
      <c r="AV187" s="13" t="s">
        <v>80</v>
      </c>
      <c r="AW187" s="13" t="s">
        <v>32</v>
      </c>
      <c r="AX187" s="13" t="s">
        <v>78</v>
      </c>
      <c r="AY187" s="236" t="s">
        <v>122</v>
      </c>
    </row>
    <row r="188" s="2" customFormat="1" ht="14.4" customHeight="1">
      <c r="A188" s="39"/>
      <c r="B188" s="40"/>
      <c r="C188" s="205" t="s">
        <v>78</v>
      </c>
      <c r="D188" s="205" t="s">
        <v>124</v>
      </c>
      <c r="E188" s="206" t="s">
        <v>387</v>
      </c>
      <c r="F188" s="207" t="s">
        <v>388</v>
      </c>
      <c r="G188" s="208" t="s">
        <v>127</v>
      </c>
      <c r="H188" s="209">
        <v>33</v>
      </c>
      <c r="I188" s="210"/>
      <c r="J188" s="211">
        <f>ROUND(I188*H188,2)</f>
        <v>0</v>
      </c>
      <c r="K188" s="207" t="s">
        <v>128</v>
      </c>
      <c r="L188" s="45"/>
      <c r="M188" s="212" t="s">
        <v>19</v>
      </c>
      <c r="N188" s="213" t="s">
        <v>41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129</v>
      </c>
      <c r="AT188" s="216" t="s">
        <v>124</v>
      </c>
      <c r="AU188" s="216" t="s">
        <v>80</v>
      </c>
      <c r="AY188" s="18" t="s">
        <v>122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78</v>
      </c>
      <c r="BK188" s="217">
        <f>ROUND(I188*H188,2)</f>
        <v>0</v>
      </c>
      <c r="BL188" s="18" t="s">
        <v>129</v>
      </c>
      <c r="BM188" s="216" t="s">
        <v>389</v>
      </c>
    </row>
    <row r="189" s="2" customFormat="1">
      <c r="A189" s="39"/>
      <c r="B189" s="40"/>
      <c r="C189" s="41"/>
      <c r="D189" s="218" t="s">
        <v>131</v>
      </c>
      <c r="E189" s="41"/>
      <c r="F189" s="219" t="s">
        <v>388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80</v>
      </c>
    </row>
    <row r="190" s="2" customFormat="1">
      <c r="A190" s="39"/>
      <c r="B190" s="40"/>
      <c r="C190" s="41"/>
      <c r="D190" s="223" t="s">
        <v>133</v>
      </c>
      <c r="E190" s="41"/>
      <c r="F190" s="224" t="s">
        <v>390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133</v>
      </c>
      <c r="AU190" s="18" t="s">
        <v>80</v>
      </c>
    </row>
    <row r="191" s="13" customFormat="1">
      <c r="A191" s="13"/>
      <c r="B191" s="226"/>
      <c r="C191" s="227"/>
      <c r="D191" s="218" t="s">
        <v>139</v>
      </c>
      <c r="E191" s="228" t="s">
        <v>19</v>
      </c>
      <c r="F191" s="229" t="s">
        <v>373</v>
      </c>
      <c r="G191" s="227"/>
      <c r="H191" s="230">
        <v>33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139</v>
      </c>
      <c r="AU191" s="236" t="s">
        <v>80</v>
      </c>
      <c r="AV191" s="13" t="s">
        <v>80</v>
      </c>
      <c r="AW191" s="13" t="s">
        <v>32</v>
      </c>
      <c r="AX191" s="13" t="s">
        <v>78</v>
      </c>
      <c r="AY191" s="236" t="s">
        <v>122</v>
      </c>
    </row>
    <row r="192" s="12" customFormat="1" ht="22.8" customHeight="1">
      <c r="A192" s="12"/>
      <c r="B192" s="189"/>
      <c r="C192" s="190"/>
      <c r="D192" s="191" t="s">
        <v>69</v>
      </c>
      <c r="E192" s="203" t="s">
        <v>391</v>
      </c>
      <c r="F192" s="203" t="s">
        <v>392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SUM(P193:P204)</f>
        <v>0</v>
      </c>
      <c r="Q192" s="197"/>
      <c r="R192" s="198">
        <f>SUM(R193:R204)</f>
        <v>0</v>
      </c>
      <c r="S192" s="197"/>
      <c r="T192" s="199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78</v>
      </c>
      <c r="AT192" s="201" t="s">
        <v>69</v>
      </c>
      <c r="AU192" s="201" t="s">
        <v>78</v>
      </c>
      <c r="AY192" s="200" t="s">
        <v>122</v>
      </c>
      <c r="BK192" s="202">
        <f>SUM(BK193:BK204)</f>
        <v>0</v>
      </c>
    </row>
    <row r="193" s="2" customFormat="1" ht="19.8" customHeight="1">
      <c r="A193" s="39"/>
      <c r="B193" s="40"/>
      <c r="C193" s="205" t="s">
        <v>163</v>
      </c>
      <c r="D193" s="205" t="s">
        <v>124</v>
      </c>
      <c r="E193" s="206" t="s">
        <v>393</v>
      </c>
      <c r="F193" s="207" t="s">
        <v>394</v>
      </c>
      <c r="G193" s="208" t="s">
        <v>238</v>
      </c>
      <c r="H193" s="209">
        <v>11.324999999999999</v>
      </c>
      <c r="I193" s="210"/>
      <c r="J193" s="211">
        <f>ROUND(I193*H193,2)</f>
        <v>0</v>
      </c>
      <c r="K193" s="207" t="s">
        <v>128</v>
      </c>
      <c r="L193" s="45"/>
      <c r="M193" s="212" t="s">
        <v>19</v>
      </c>
      <c r="N193" s="213" t="s">
        <v>41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129</v>
      </c>
      <c r="AT193" s="216" t="s">
        <v>124</v>
      </c>
      <c r="AU193" s="216" t="s">
        <v>80</v>
      </c>
      <c r="AY193" s="18" t="s">
        <v>122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78</v>
      </c>
      <c r="BK193" s="217">
        <f>ROUND(I193*H193,2)</f>
        <v>0</v>
      </c>
      <c r="BL193" s="18" t="s">
        <v>129</v>
      </c>
      <c r="BM193" s="216" t="s">
        <v>395</v>
      </c>
    </row>
    <row r="194" s="2" customFormat="1">
      <c r="A194" s="39"/>
      <c r="B194" s="40"/>
      <c r="C194" s="41"/>
      <c r="D194" s="218" t="s">
        <v>131</v>
      </c>
      <c r="E194" s="41"/>
      <c r="F194" s="219" t="s">
        <v>396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131</v>
      </c>
      <c r="AU194" s="18" t="s">
        <v>80</v>
      </c>
    </row>
    <row r="195" s="2" customFormat="1">
      <c r="A195" s="39"/>
      <c r="B195" s="40"/>
      <c r="C195" s="41"/>
      <c r="D195" s="223" t="s">
        <v>133</v>
      </c>
      <c r="E195" s="41"/>
      <c r="F195" s="224" t="s">
        <v>397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133</v>
      </c>
      <c r="AU195" s="18" t="s">
        <v>80</v>
      </c>
    </row>
    <row r="196" s="13" customFormat="1">
      <c r="A196" s="13"/>
      <c r="B196" s="226"/>
      <c r="C196" s="227"/>
      <c r="D196" s="218" t="s">
        <v>139</v>
      </c>
      <c r="E196" s="228" t="s">
        <v>19</v>
      </c>
      <c r="F196" s="229" t="s">
        <v>398</v>
      </c>
      <c r="G196" s="227"/>
      <c r="H196" s="230">
        <v>11.324999999999999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139</v>
      </c>
      <c r="AU196" s="236" t="s">
        <v>80</v>
      </c>
      <c r="AV196" s="13" t="s">
        <v>80</v>
      </c>
      <c r="AW196" s="13" t="s">
        <v>32</v>
      </c>
      <c r="AX196" s="13" t="s">
        <v>78</v>
      </c>
      <c r="AY196" s="236" t="s">
        <v>122</v>
      </c>
    </row>
    <row r="197" s="2" customFormat="1" ht="14.4" customHeight="1">
      <c r="A197" s="39"/>
      <c r="B197" s="40"/>
      <c r="C197" s="205" t="s">
        <v>225</v>
      </c>
      <c r="D197" s="205" t="s">
        <v>124</v>
      </c>
      <c r="E197" s="206" t="s">
        <v>399</v>
      </c>
      <c r="F197" s="207" t="s">
        <v>400</v>
      </c>
      <c r="G197" s="208" t="s">
        <v>238</v>
      </c>
      <c r="H197" s="209">
        <v>11.643000000000001</v>
      </c>
      <c r="I197" s="210"/>
      <c r="J197" s="211">
        <f>ROUND(I197*H197,2)</f>
        <v>0</v>
      </c>
      <c r="K197" s="207" t="s">
        <v>128</v>
      </c>
      <c r="L197" s="45"/>
      <c r="M197" s="212" t="s">
        <v>19</v>
      </c>
      <c r="N197" s="213" t="s">
        <v>41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129</v>
      </c>
      <c r="AT197" s="216" t="s">
        <v>124</v>
      </c>
      <c r="AU197" s="216" t="s">
        <v>80</v>
      </c>
      <c r="AY197" s="18" t="s">
        <v>122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78</v>
      </c>
      <c r="BK197" s="217">
        <f>ROUND(I197*H197,2)</f>
        <v>0</v>
      </c>
      <c r="BL197" s="18" t="s">
        <v>129</v>
      </c>
      <c r="BM197" s="216" t="s">
        <v>401</v>
      </c>
    </row>
    <row r="198" s="2" customFormat="1">
      <c r="A198" s="39"/>
      <c r="B198" s="40"/>
      <c r="C198" s="41"/>
      <c r="D198" s="218" t="s">
        <v>131</v>
      </c>
      <c r="E198" s="41"/>
      <c r="F198" s="219" t="s">
        <v>402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131</v>
      </c>
      <c r="AU198" s="18" t="s">
        <v>80</v>
      </c>
    </row>
    <row r="199" s="2" customFormat="1">
      <c r="A199" s="39"/>
      <c r="B199" s="40"/>
      <c r="C199" s="41"/>
      <c r="D199" s="223" t="s">
        <v>133</v>
      </c>
      <c r="E199" s="41"/>
      <c r="F199" s="224" t="s">
        <v>403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133</v>
      </c>
      <c r="AU199" s="18" t="s">
        <v>80</v>
      </c>
    </row>
    <row r="200" s="13" customFormat="1">
      <c r="A200" s="13"/>
      <c r="B200" s="226"/>
      <c r="C200" s="227"/>
      <c r="D200" s="218" t="s">
        <v>139</v>
      </c>
      <c r="E200" s="228" t="s">
        <v>19</v>
      </c>
      <c r="F200" s="229" t="s">
        <v>404</v>
      </c>
      <c r="G200" s="227"/>
      <c r="H200" s="230">
        <v>11.643000000000001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139</v>
      </c>
      <c r="AU200" s="236" t="s">
        <v>80</v>
      </c>
      <c r="AV200" s="13" t="s">
        <v>80</v>
      </c>
      <c r="AW200" s="13" t="s">
        <v>32</v>
      </c>
      <c r="AX200" s="13" t="s">
        <v>78</v>
      </c>
      <c r="AY200" s="236" t="s">
        <v>122</v>
      </c>
    </row>
    <row r="201" s="2" customFormat="1" ht="14.4" customHeight="1">
      <c r="A201" s="39"/>
      <c r="B201" s="40"/>
      <c r="C201" s="205" t="s">
        <v>405</v>
      </c>
      <c r="D201" s="205" t="s">
        <v>124</v>
      </c>
      <c r="E201" s="206" t="s">
        <v>406</v>
      </c>
      <c r="F201" s="207" t="s">
        <v>407</v>
      </c>
      <c r="G201" s="208" t="s">
        <v>238</v>
      </c>
      <c r="H201" s="209">
        <v>328.42500000000001</v>
      </c>
      <c r="I201" s="210"/>
      <c r="J201" s="211">
        <f>ROUND(I201*H201,2)</f>
        <v>0</v>
      </c>
      <c r="K201" s="207" t="s">
        <v>128</v>
      </c>
      <c r="L201" s="45"/>
      <c r="M201" s="212" t="s">
        <v>19</v>
      </c>
      <c r="N201" s="213" t="s">
        <v>41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129</v>
      </c>
      <c r="AT201" s="216" t="s">
        <v>124</v>
      </c>
      <c r="AU201" s="216" t="s">
        <v>80</v>
      </c>
      <c r="AY201" s="18" t="s">
        <v>122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78</v>
      </c>
      <c r="BK201" s="217">
        <f>ROUND(I201*H201,2)</f>
        <v>0</v>
      </c>
      <c r="BL201" s="18" t="s">
        <v>129</v>
      </c>
      <c r="BM201" s="216" t="s">
        <v>408</v>
      </c>
    </row>
    <row r="202" s="2" customFormat="1">
      <c r="A202" s="39"/>
      <c r="B202" s="40"/>
      <c r="C202" s="41"/>
      <c r="D202" s="218" t="s">
        <v>131</v>
      </c>
      <c r="E202" s="41"/>
      <c r="F202" s="219" t="s">
        <v>409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80</v>
      </c>
    </row>
    <row r="203" s="2" customFormat="1">
      <c r="A203" s="39"/>
      <c r="B203" s="40"/>
      <c r="C203" s="41"/>
      <c r="D203" s="223" t="s">
        <v>133</v>
      </c>
      <c r="E203" s="41"/>
      <c r="F203" s="224" t="s">
        <v>410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80</v>
      </c>
    </row>
    <row r="204" s="13" customFormat="1">
      <c r="A204" s="13"/>
      <c r="B204" s="226"/>
      <c r="C204" s="227"/>
      <c r="D204" s="218" t="s">
        <v>139</v>
      </c>
      <c r="E204" s="228" t="s">
        <v>19</v>
      </c>
      <c r="F204" s="229" t="s">
        <v>411</v>
      </c>
      <c r="G204" s="227"/>
      <c r="H204" s="230">
        <v>328.42500000000001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139</v>
      </c>
      <c r="AU204" s="236" t="s">
        <v>80</v>
      </c>
      <c r="AV204" s="13" t="s">
        <v>80</v>
      </c>
      <c r="AW204" s="13" t="s">
        <v>32</v>
      </c>
      <c r="AX204" s="13" t="s">
        <v>78</v>
      </c>
      <c r="AY204" s="236" t="s">
        <v>122</v>
      </c>
    </row>
    <row r="205" s="12" customFormat="1" ht="22.8" customHeight="1">
      <c r="A205" s="12"/>
      <c r="B205" s="189"/>
      <c r="C205" s="190"/>
      <c r="D205" s="191" t="s">
        <v>69</v>
      </c>
      <c r="E205" s="203" t="s">
        <v>246</v>
      </c>
      <c r="F205" s="203" t="s">
        <v>247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78</v>
      </c>
      <c r="AT205" s="201" t="s">
        <v>69</v>
      </c>
      <c r="AU205" s="201" t="s">
        <v>78</v>
      </c>
      <c r="AY205" s="200" t="s">
        <v>122</v>
      </c>
      <c r="BK205" s="202">
        <f>SUM(BK206:BK208)</f>
        <v>0</v>
      </c>
    </row>
    <row r="206" s="2" customFormat="1" ht="14.4" customHeight="1">
      <c r="A206" s="39"/>
      <c r="B206" s="40"/>
      <c r="C206" s="205" t="s">
        <v>412</v>
      </c>
      <c r="D206" s="205" t="s">
        <v>124</v>
      </c>
      <c r="E206" s="206" t="s">
        <v>413</v>
      </c>
      <c r="F206" s="207" t="s">
        <v>414</v>
      </c>
      <c r="G206" s="208" t="s">
        <v>238</v>
      </c>
      <c r="H206" s="209">
        <v>108.608</v>
      </c>
      <c r="I206" s="210"/>
      <c r="J206" s="211">
        <f>ROUND(I206*H206,2)</f>
        <v>0</v>
      </c>
      <c r="K206" s="207" t="s">
        <v>128</v>
      </c>
      <c r="L206" s="45"/>
      <c r="M206" s="212" t="s">
        <v>19</v>
      </c>
      <c r="N206" s="213" t="s">
        <v>41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129</v>
      </c>
      <c r="AT206" s="216" t="s">
        <v>124</v>
      </c>
      <c r="AU206" s="216" t="s">
        <v>80</v>
      </c>
      <c r="AY206" s="18" t="s">
        <v>122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78</v>
      </c>
      <c r="BK206" s="217">
        <f>ROUND(I206*H206,2)</f>
        <v>0</v>
      </c>
      <c r="BL206" s="18" t="s">
        <v>129</v>
      </c>
      <c r="BM206" s="216" t="s">
        <v>415</v>
      </c>
    </row>
    <row r="207" s="2" customFormat="1">
      <c r="A207" s="39"/>
      <c r="B207" s="40"/>
      <c r="C207" s="41"/>
      <c r="D207" s="218" t="s">
        <v>131</v>
      </c>
      <c r="E207" s="41"/>
      <c r="F207" s="219" t="s">
        <v>416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80</v>
      </c>
    </row>
    <row r="208" s="2" customFormat="1">
      <c r="A208" s="39"/>
      <c r="B208" s="40"/>
      <c r="C208" s="41"/>
      <c r="D208" s="223" t="s">
        <v>133</v>
      </c>
      <c r="E208" s="41"/>
      <c r="F208" s="224" t="s">
        <v>417</v>
      </c>
      <c r="G208" s="41"/>
      <c r="H208" s="41"/>
      <c r="I208" s="220"/>
      <c r="J208" s="41"/>
      <c r="K208" s="41"/>
      <c r="L208" s="45"/>
      <c r="M208" s="258"/>
      <c r="N208" s="259"/>
      <c r="O208" s="260"/>
      <c r="P208" s="260"/>
      <c r="Q208" s="260"/>
      <c r="R208" s="260"/>
      <c r="S208" s="260"/>
      <c r="T208" s="261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133</v>
      </c>
      <c r="AU208" s="18" t="s">
        <v>80</v>
      </c>
    </row>
    <row r="209" s="2" customFormat="1" ht="6.96" customHeight="1">
      <c r="A209" s="39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d6qazwpFMmDaBMUlIqqlEXIaVZAE8D5+gVDzlpOFU1GBjJEPwfq8fD9V3+b5NkSCDlt9G+LlqweVQDC0Swwu2g==" hashValue="elhnPOrc/9eKxwog7IlWP+iL64KUKBU2/1kEqz9ZgU1MPioSq8vAwnucQyNI5vA1TYqp/SVoKll3OedyhNWAbg==" algorithmName="SHA-512" password="ED62"/>
  <autoFilter ref="C87:K20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2/111151101"/>
    <hyperlink ref="F97" r:id="rId2" display="https://podminky.urs.cz/item/CS_URS_2023_02/111211242"/>
    <hyperlink ref="F101" r:id="rId3" display="https://podminky.urs.cz/item/CS_URS_2023_02/112101103"/>
    <hyperlink ref="F105" r:id="rId4" display="https://podminky.urs.cz/item/CS_URS_2023_02/122151102"/>
    <hyperlink ref="F109" r:id="rId5" display="https://podminky.urs.cz/item/CS_URS_2023_02/162251102"/>
    <hyperlink ref="F115" r:id="rId6" display="https://podminky.urs.cz/item/CS_URS_2023_02/162301500.1"/>
    <hyperlink ref="F119" r:id="rId7" display="https://podminky.urs.cz/item/CS_URS_2023_02/162301980.1"/>
    <hyperlink ref="F123" r:id="rId8" display="https://podminky.urs.cz/item/CS_URS_2023_02/167151101"/>
    <hyperlink ref="F127" r:id="rId9" display="https://podminky.urs.cz/item/CS_URS_2023_02/174151101"/>
    <hyperlink ref="F131" r:id="rId10" display="https://podminky.urs.cz/item/CS_URS_2023_02/R002"/>
    <hyperlink ref="F136" r:id="rId11" display="https://podminky.urs.cz/item/CS_URS_2023_02/274315412"/>
    <hyperlink ref="F141" r:id="rId12" display="https://podminky.urs.cz/item/CS_URS_2023_02/274354111"/>
    <hyperlink ref="F147" r:id="rId13" display="https://podminky.urs.cz/item/CS_URS_2023_02/274354211"/>
    <hyperlink ref="F151" r:id="rId14" display="https://podminky.urs.cz/item/CS_URS_2023_02/274362021"/>
    <hyperlink ref="F158" r:id="rId15" display="https://podminky.urs.cz/item/CS_URS_2023_02/321312113"/>
    <hyperlink ref="F163" r:id="rId16" display="https://podminky.urs.cz/item/CS_URS_2023_02/451315135"/>
    <hyperlink ref="F168" r:id="rId17" display="https://podminky.urs.cz/item/CS_URS_2023_02/465513327"/>
    <hyperlink ref="F173" r:id="rId18" display="https://podminky.urs.cz/item/CS_URS_2023_02/628635522"/>
    <hyperlink ref="F178" r:id="rId19" display="https://podminky.urs.cz/item/CS_URS_2023_02/938111111"/>
    <hyperlink ref="F182" r:id="rId20" display="https://podminky.urs.cz/item/CS_URS_2023_02/938903112"/>
    <hyperlink ref="F186" r:id="rId21" display="https://podminky.urs.cz/item/CS_URS_2023_02/966055211"/>
    <hyperlink ref="F190" r:id="rId22" display="https://podminky.urs.cz/item/CS_URS_2023_02/985131111"/>
    <hyperlink ref="F195" r:id="rId23" display="https://podminky.urs.cz/item/CS_URS_2023_02/997013602"/>
    <hyperlink ref="F199" r:id="rId24" display="https://podminky.urs.cz/item/CS_URS_2023_02/997312511"/>
    <hyperlink ref="F203" r:id="rId25" display="https://podminky.urs.cz/item/CS_URS_2023_02/997312519"/>
    <hyperlink ref="F208" r:id="rId26" display="https://podminky.urs.cz/item/CS_URS_2023_02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418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ROUND((SUM(BE88:BE229)),  2)</f>
        <v>0</v>
      </c>
      <c r="G33" s="39"/>
      <c r="H33" s="39"/>
      <c r="I33" s="149">
        <v>0.20999999999999999</v>
      </c>
      <c r="J33" s="148">
        <f>ROUND(((SUM(BE88:BE229))*I33),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ROUND((SUM(BF88:BF229)),  2)</f>
        <v>0</v>
      </c>
      <c r="G34" s="39"/>
      <c r="H34" s="39"/>
      <c r="I34" s="149">
        <v>0.14999999999999999</v>
      </c>
      <c r="J34" s="148">
        <f>ROUND(((SUM(BF88:BF229))*I34),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ROUND((SUM(BG88:BG229)),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ROUND((SUM(BH88:BH229)),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ROUND((SUM(BI88:BI229)),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03 - Odpadní koryto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255</v>
      </c>
      <c r="E62" s="175"/>
      <c r="F62" s="175"/>
      <c r="G62" s="175"/>
      <c r="H62" s="175"/>
      <c r="I62" s="175"/>
      <c r="J62" s="176">
        <f>J153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256</v>
      </c>
      <c r="E63" s="175"/>
      <c r="F63" s="175"/>
      <c r="G63" s="175"/>
      <c r="H63" s="175"/>
      <c r="I63" s="175"/>
      <c r="J63" s="176">
        <f>J179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257</v>
      </c>
      <c r="E64" s="175"/>
      <c r="F64" s="175"/>
      <c r="G64" s="175"/>
      <c r="H64" s="175"/>
      <c r="I64" s="175"/>
      <c r="J64" s="176">
        <f>J184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258</v>
      </c>
      <c r="E65" s="175"/>
      <c r="F65" s="175"/>
      <c r="G65" s="175"/>
      <c r="H65" s="175"/>
      <c r="I65" s="175"/>
      <c r="J65" s="176">
        <f>J191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259</v>
      </c>
      <c r="E66" s="175"/>
      <c r="F66" s="175"/>
      <c r="G66" s="175"/>
      <c r="H66" s="175"/>
      <c r="I66" s="175"/>
      <c r="J66" s="176">
        <f>J196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260</v>
      </c>
      <c r="E67" s="175"/>
      <c r="F67" s="175"/>
      <c r="G67" s="175"/>
      <c r="H67" s="175"/>
      <c r="I67" s="175"/>
      <c r="J67" s="176">
        <f>J213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106</v>
      </c>
      <c r="E68" s="175"/>
      <c r="F68" s="175"/>
      <c r="G68" s="175"/>
      <c r="H68" s="175"/>
      <c r="I68" s="175"/>
      <c r="J68" s="176">
        <f>J226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4.4" customHeight="1">
      <c r="A78" s="39"/>
      <c r="B78" s="40"/>
      <c r="C78" s="41"/>
      <c r="D78" s="41"/>
      <c r="E78" s="161" t="str">
        <f>E7</f>
        <v>Oprava vodní nádrže Chyjice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41"/>
      <c r="D80" s="41"/>
      <c r="E80" s="70" t="str">
        <f>E9</f>
        <v>SO 03 - Odpadní koryto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Chyjice</v>
      </c>
      <c r="G82" s="41"/>
      <c r="H82" s="41"/>
      <c r="I82" s="33" t="s">
        <v>23</v>
      </c>
      <c r="J82" s="73" t="str">
        <f>IF(J12="","",J12)</f>
        <v>21. 7. 2023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6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31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6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108</v>
      </c>
      <c r="D87" s="181" t="s">
        <v>55</v>
      </c>
      <c r="E87" s="181" t="s">
        <v>51</v>
      </c>
      <c r="F87" s="181" t="s">
        <v>52</v>
      </c>
      <c r="G87" s="181" t="s">
        <v>109</v>
      </c>
      <c r="H87" s="181" t="s">
        <v>110</v>
      </c>
      <c r="I87" s="181" t="s">
        <v>111</v>
      </c>
      <c r="J87" s="181" t="s">
        <v>102</v>
      </c>
      <c r="K87" s="182" t="s">
        <v>112</v>
      </c>
      <c r="L87" s="183"/>
      <c r="M87" s="93" t="s">
        <v>19</v>
      </c>
      <c r="N87" s="94" t="s">
        <v>40</v>
      </c>
      <c r="O87" s="94" t="s">
        <v>113</v>
      </c>
      <c r="P87" s="94" t="s">
        <v>114</v>
      </c>
      <c r="Q87" s="94" t="s">
        <v>115</v>
      </c>
      <c r="R87" s="94" t="s">
        <v>116</v>
      </c>
      <c r="S87" s="94" t="s">
        <v>117</v>
      </c>
      <c r="T87" s="95" t="s">
        <v>118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119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2.2991381900000003</v>
      </c>
      <c r="S88" s="97"/>
      <c r="T88" s="187">
        <f>T89</f>
        <v>1.3629999999999998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69</v>
      </c>
      <c r="AU88" s="18" t="s">
        <v>103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69</v>
      </c>
      <c r="E89" s="192" t="s">
        <v>120</v>
      </c>
      <c r="F89" s="192" t="s">
        <v>121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P90+P153+P179+P184+P191+P196+P213+P226</f>
        <v>0</v>
      </c>
      <c r="Q89" s="197"/>
      <c r="R89" s="198">
        <f>R90+R153+R179+R184+R191+R196+R213+R226</f>
        <v>2.2991381900000003</v>
      </c>
      <c r="S89" s="197"/>
      <c r="T89" s="199">
        <f>T90+T153+T179+T184+T191+T196+T213+T226</f>
        <v>1.3629999999999998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78</v>
      </c>
      <c r="AT89" s="201" t="s">
        <v>69</v>
      </c>
      <c r="AU89" s="201" t="s">
        <v>70</v>
      </c>
      <c r="AY89" s="200" t="s">
        <v>122</v>
      </c>
      <c r="BK89" s="202">
        <f>BK90+BK153+BK179+BK184+BK191+BK196+BK213+BK226</f>
        <v>0</v>
      </c>
    </row>
    <row r="90" s="12" customFormat="1" ht="22.8" customHeight="1">
      <c r="A90" s="12"/>
      <c r="B90" s="189"/>
      <c r="C90" s="190"/>
      <c r="D90" s="191" t="s">
        <v>69</v>
      </c>
      <c r="E90" s="203" t="s">
        <v>78</v>
      </c>
      <c r="F90" s="203" t="s">
        <v>123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SUM(P91:P152)</f>
        <v>0</v>
      </c>
      <c r="Q90" s="197"/>
      <c r="R90" s="198">
        <f>SUM(R91:R152)</f>
        <v>0.14044000000000001</v>
      </c>
      <c r="S90" s="197"/>
      <c r="T90" s="199">
        <f>SUM(T91:T152)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78</v>
      </c>
      <c r="AY90" s="200" t="s">
        <v>122</v>
      </c>
      <c r="BK90" s="202">
        <f>SUM(BK91:BK152)</f>
        <v>0</v>
      </c>
    </row>
    <row r="91" s="2" customFormat="1" ht="14.4" customHeight="1">
      <c r="A91" s="39"/>
      <c r="B91" s="40"/>
      <c r="C91" s="205" t="s">
        <v>374</v>
      </c>
      <c r="D91" s="205" t="s">
        <v>124</v>
      </c>
      <c r="E91" s="206" t="s">
        <v>125</v>
      </c>
      <c r="F91" s="207" t="s">
        <v>126</v>
      </c>
      <c r="G91" s="208" t="s">
        <v>127</v>
      </c>
      <c r="H91" s="209">
        <v>25</v>
      </c>
      <c r="I91" s="210"/>
      <c r="J91" s="211">
        <f>ROUND(I91*H91,2)</f>
        <v>0</v>
      </c>
      <c r="K91" s="207" t="s">
        <v>128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80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129</v>
      </c>
      <c r="BM91" s="216" t="s">
        <v>419</v>
      </c>
    </row>
    <row r="92" s="2" customFormat="1">
      <c r="A92" s="39"/>
      <c r="B92" s="40"/>
      <c r="C92" s="41"/>
      <c r="D92" s="218" t="s">
        <v>131</v>
      </c>
      <c r="E92" s="41"/>
      <c r="F92" s="219" t="s">
        <v>132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80</v>
      </c>
    </row>
    <row r="93" s="2" customFormat="1">
      <c r="A93" s="39"/>
      <c r="B93" s="40"/>
      <c r="C93" s="41"/>
      <c r="D93" s="223" t="s">
        <v>133</v>
      </c>
      <c r="E93" s="41"/>
      <c r="F93" s="224" t="s">
        <v>134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80</v>
      </c>
    </row>
    <row r="94" s="2" customFormat="1">
      <c r="A94" s="39"/>
      <c r="B94" s="40"/>
      <c r="C94" s="41"/>
      <c r="D94" s="218" t="s">
        <v>135</v>
      </c>
      <c r="E94" s="41"/>
      <c r="F94" s="225" t="s">
        <v>136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135</v>
      </c>
      <c r="AU94" s="18" t="s">
        <v>80</v>
      </c>
    </row>
    <row r="95" s="2" customFormat="1">
      <c r="A95" s="39"/>
      <c r="B95" s="40"/>
      <c r="C95" s="41"/>
      <c r="D95" s="218" t="s">
        <v>137</v>
      </c>
      <c r="E95" s="41"/>
      <c r="F95" s="225" t="s">
        <v>138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80</v>
      </c>
    </row>
    <row r="96" s="13" customFormat="1">
      <c r="A96" s="13"/>
      <c r="B96" s="226"/>
      <c r="C96" s="227"/>
      <c r="D96" s="218" t="s">
        <v>139</v>
      </c>
      <c r="E96" s="228" t="s">
        <v>19</v>
      </c>
      <c r="F96" s="229" t="s">
        <v>420</v>
      </c>
      <c r="G96" s="227"/>
      <c r="H96" s="230">
        <v>25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139</v>
      </c>
      <c r="AU96" s="236" t="s">
        <v>80</v>
      </c>
      <c r="AV96" s="13" t="s">
        <v>80</v>
      </c>
      <c r="AW96" s="13" t="s">
        <v>32</v>
      </c>
      <c r="AX96" s="13" t="s">
        <v>78</v>
      </c>
      <c r="AY96" s="236" t="s">
        <v>122</v>
      </c>
    </row>
    <row r="97" s="2" customFormat="1" ht="14.4" customHeight="1">
      <c r="A97" s="39"/>
      <c r="B97" s="40"/>
      <c r="C97" s="205" t="s">
        <v>220</v>
      </c>
      <c r="D97" s="205" t="s">
        <v>124</v>
      </c>
      <c r="E97" s="206" t="s">
        <v>421</v>
      </c>
      <c r="F97" s="207" t="s">
        <v>422</v>
      </c>
      <c r="G97" s="208" t="s">
        <v>423</v>
      </c>
      <c r="H97" s="209">
        <v>8</v>
      </c>
      <c r="I97" s="210"/>
      <c r="J97" s="211">
        <f>ROUND(I97*H97,2)</f>
        <v>0</v>
      </c>
      <c r="K97" s="207" t="s">
        <v>128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0.017500000000000002</v>
      </c>
      <c r="R97" s="214">
        <f>Q97*H97</f>
        <v>0.14000000000000001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129</v>
      </c>
      <c r="AT97" s="216" t="s">
        <v>124</v>
      </c>
      <c r="AU97" s="216" t="s">
        <v>80</v>
      </c>
      <c r="AY97" s="18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129</v>
      </c>
      <c r="BM97" s="216" t="s">
        <v>424</v>
      </c>
    </row>
    <row r="98" s="2" customFormat="1">
      <c r="A98" s="39"/>
      <c r="B98" s="40"/>
      <c r="C98" s="41"/>
      <c r="D98" s="218" t="s">
        <v>131</v>
      </c>
      <c r="E98" s="41"/>
      <c r="F98" s="219" t="s">
        <v>425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131</v>
      </c>
      <c r="AU98" s="18" t="s">
        <v>80</v>
      </c>
    </row>
    <row r="99" s="2" customFormat="1">
      <c r="A99" s="39"/>
      <c r="B99" s="40"/>
      <c r="C99" s="41"/>
      <c r="D99" s="223" t="s">
        <v>133</v>
      </c>
      <c r="E99" s="41"/>
      <c r="F99" s="224" t="s">
        <v>426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80</v>
      </c>
    </row>
    <row r="100" s="13" customFormat="1">
      <c r="A100" s="13"/>
      <c r="B100" s="226"/>
      <c r="C100" s="227"/>
      <c r="D100" s="218" t="s">
        <v>139</v>
      </c>
      <c r="E100" s="228" t="s">
        <v>19</v>
      </c>
      <c r="F100" s="229" t="s">
        <v>427</v>
      </c>
      <c r="G100" s="227"/>
      <c r="H100" s="230">
        <v>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80</v>
      </c>
      <c r="AV100" s="13" t="s">
        <v>80</v>
      </c>
      <c r="AW100" s="13" t="s">
        <v>32</v>
      </c>
      <c r="AX100" s="13" t="s">
        <v>78</v>
      </c>
      <c r="AY100" s="236" t="s">
        <v>122</v>
      </c>
    </row>
    <row r="101" s="2" customFormat="1" ht="19.8" customHeight="1">
      <c r="A101" s="39"/>
      <c r="B101" s="40"/>
      <c r="C101" s="205" t="s">
        <v>186</v>
      </c>
      <c r="D101" s="205" t="s">
        <v>124</v>
      </c>
      <c r="E101" s="206" t="s">
        <v>428</v>
      </c>
      <c r="F101" s="207" t="s">
        <v>429</v>
      </c>
      <c r="G101" s="208" t="s">
        <v>151</v>
      </c>
      <c r="H101" s="209">
        <v>2.5</v>
      </c>
      <c r="I101" s="210"/>
      <c r="J101" s="211">
        <f>ROUND(I101*H101,2)</f>
        <v>0</v>
      </c>
      <c r="K101" s="207" t="s">
        <v>128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129</v>
      </c>
      <c r="AT101" s="216" t="s">
        <v>124</v>
      </c>
      <c r="AU101" s="216" t="s">
        <v>80</v>
      </c>
      <c r="AY101" s="18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129</v>
      </c>
      <c r="BM101" s="216" t="s">
        <v>430</v>
      </c>
    </row>
    <row r="102" s="2" customFormat="1">
      <c r="A102" s="39"/>
      <c r="B102" s="40"/>
      <c r="C102" s="41"/>
      <c r="D102" s="218" t="s">
        <v>131</v>
      </c>
      <c r="E102" s="41"/>
      <c r="F102" s="219" t="s">
        <v>431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80</v>
      </c>
    </row>
    <row r="103" s="2" customFormat="1">
      <c r="A103" s="39"/>
      <c r="B103" s="40"/>
      <c r="C103" s="41"/>
      <c r="D103" s="223" t="s">
        <v>133</v>
      </c>
      <c r="E103" s="41"/>
      <c r="F103" s="224" t="s">
        <v>432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80</v>
      </c>
    </row>
    <row r="104" s="13" customFormat="1">
      <c r="A104" s="13"/>
      <c r="B104" s="226"/>
      <c r="C104" s="227"/>
      <c r="D104" s="218" t="s">
        <v>139</v>
      </c>
      <c r="E104" s="228" t="s">
        <v>19</v>
      </c>
      <c r="F104" s="229" t="s">
        <v>433</v>
      </c>
      <c r="G104" s="227"/>
      <c r="H104" s="230">
        <v>2.5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139</v>
      </c>
      <c r="AU104" s="236" t="s">
        <v>80</v>
      </c>
      <c r="AV104" s="13" t="s">
        <v>80</v>
      </c>
      <c r="AW104" s="13" t="s">
        <v>32</v>
      </c>
      <c r="AX104" s="13" t="s">
        <v>78</v>
      </c>
      <c r="AY104" s="236" t="s">
        <v>122</v>
      </c>
    </row>
    <row r="105" s="2" customFormat="1" ht="19.8" customHeight="1">
      <c r="A105" s="39"/>
      <c r="B105" s="40"/>
      <c r="C105" s="205" t="s">
        <v>78</v>
      </c>
      <c r="D105" s="205" t="s">
        <v>124</v>
      </c>
      <c r="E105" s="206" t="s">
        <v>434</v>
      </c>
      <c r="F105" s="207" t="s">
        <v>435</v>
      </c>
      <c r="G105" s="208" t="s">
        <v>151</v>
      </c>
      <c r="H105" s="209">
        <v>6.5999999999999996</v>
      </c>
      <c r="I105" s="210"/>
      <c r="J105" s="211">
        <f>ROUND(I105*H105,2)</f>
        <v>0</v>
      </c>
      <c r="K105" s="207" t="s">
        <v>128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129</v>
      </c>
      <c r="AT105" s="216" t="s">
        <v>124</v>
      </c>
      <c r="AU105" s="216" t="s">
        <v>80</v>
      </c>
      <c r="AY105" s="18" t="s">
        <v>122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129</v>
      </c>
      <c r="BM105" s="216" t="s">
        <v>436</v>
      </c>
    </row>
    <row r="106" s="2" customFormat="1">
      <c r="A106" s="39"/>
      <c r="B106" s="40"/>
      <c r="C106" s="41"/>
      <c r="D106" s="218" t="s">
        <v>131</v>
      </c>
      <c r="E106" s="41"/>
      <c r="F106" s="219" t="s">
        <v>437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80</v>
      </c>
    </row>
    <row r="107" s="2" customFormat="1">
      <c r="A107" s="39"/>
      <c r="B107" s="40"/>
      <c r="C107" s="41"/>
      <c r="D107" s="223" t="s">
        <v>133</v>
      </c>
      <c r="E107" s="41"/>
      <c r="F107" s="224" t="s">
        <v>438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80</v>
      </c>
    </row>
    <row r="108" s="13" customFormat="1">
      <c r="A108" s="13"/>
      <c r="B108" s="226"/>
      <c r="C108" s="227"/>
      <c r="D108" s="218" t="s">
        <v>139</v>
      </c>
      <c r="E108" s="228" t="s">
        <v>19</v>
      </c>
      <c r="F108" s="229" t="s">
        <v>439</v>
      </c>
      <c r="G108" s="227"/>
      <c r="H108" s="230">
        <v>6.5999999999999996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139</v>
      </c>
      <c r="AU108" s="236" t="s">
        <v>80</v>
      </c>
      <c r="AV108" s="13" t="s">
        <v>80</v>
      </c>
      <c r="AW108" s="13" t="s">
        <v>32</v>
      </c>
      <c r="AX108" s="13" t="s">
        <v>78</v>
      </c>
      <c r="AY108" s="236" t="s">
        <v>122</v>
      </c>
    </row>
    <row r="109" s="2" customFormat="1" ht="14.4" customHeight="1">
      <c r="A109" s="39"/>
      <c r="B109" s="40"/>
      <c r="C109" s="205" t="s">
        <v>440</v>
      </c>
      <c r="D109" s="205" t="s">
        <v>124</v>
      </c>
      <c r="E109" s="206" t="s">
        <v>164</v>
      </c>
      <c r="F109" s="207" t="s">
        <v>165</v>
      </c>
      <c r="G109" s="208" t="s">
        <v>127</v>
      </c>
      <c r="H109" s="209">
        <v>25</v>
      </c>
      <c r="I109" s="210"/>
      <c r="J109" s="211">
        <f>ROUND(I109*H109,2)</f>
        <v>0</v>
      </c>
      <c r="K109" s="207" t="s">
        <v>128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129</v>
      </c>
      <c r="AT109" s="216" t="s">
        <v>124</v>
      </c>
      <c r="AU109" s="216" t="s">
        <v>80</v>
      </c>
      <c r="AY109" s="18" t="s">
        <v>122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0</v>
      </c>
      <c r="BL109" s="18" t="s">
        <v>129</v>
      </c>
      <c r="BM109" s="216" t="s">
        <v>441</v>
      </c>
    </row>
    <row r="110" s="2" customFormat="1">
      <c r="A110" s="39"/>
      <c r="B110" s="40"/>
      <c r="C110" s="41"/>
      <c r="D110" s="218" t="s">
        <v>131</v>
      </c>
      <c r="E110" s="41"/>
      <c r="F110" s="219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131</v>
      </c>
      <c r="AU110" s="18" t="s">
        <v>80</v>
      </c>
    </row>
    <row r="111" s="2" customFormat="1">
      <c r="A111" s="39"/>
      <c r="B111" s="40"/>
      <c r="C111" s="41"/>
      <c r="D111" s="223" t="s">
        <v>133</v>
      </c>
      <c r="E111" s="41"/>
      <c r="F111" s="224" t="s">
        <v>167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133</v>
      </c>
      <c r="AU111" s="18" t="s">
        <v>80</v>
      </c>
    </row>
    <row r="112" s="13" customFormat="1">
      <c r="A112" s="13"/>
      <c r="B112" s="226"/>
      <c r="C112" s="227"/>
      <c r="D112" s="218" t="s">
        <v>139</v>
      </c>
      <c r="E112" s="228" t="s">
        <v>19</v>
      </c>
      <c r="F112" s="229" t="s">
        <v>442</v>
      </c>
      <c r="G112" s="227"/>
      <c r="H112" s="230">
        <v>25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139</v>
      </c>
      <c r="AU112" s="236" t="s">
        <v>80</v>
      </c>
      <c r="AV112" s="13" t="s">
        <v>80</v>
      </c>
      <c r="AW112" s="13" t="s">
        <v>32</v>
      </c>
      <c r="AX112" s="13" t="s">
        <v>78</v>
      </c>
      <c r="AY112" s="236" t="s">
        <v>122</v>
      </c>
    </row>
    <row r="113" s="2" customFormat="1" ht="14.4" customHeight="1">
      <c r="A113" s="39"/>
      <c r="B113" s="40"/>
      <c r="C113" s="205" t="s">
        <v>306</v>
      </c>
      <c r="D113" s="205" t="s">
        <v>124</v>
      </c>
      <c r="E113" s="206" t="s">
        <v>175</v>
      </c>
      <c r="F113" s="207" t="s">
        <v>176</v>
      </c>
      <c r="G113" s="208" t="s">
        <v>127</v>
      </c>
      <c r="H113" s="209">
        <v>625</v>
      </c>
      <c r="I113" s="210"/>
      <c r="J113" s="211">
        <f>ROUND(I113*H113,2)</f>
        <v>0</v>
      </c>
      <c r="K113" s="207" t="s">
        <v>128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129</v>
      </c>
      <c r="AT113" s="216" t="s">
        <v>124</v>
      </c>
      <c r="AU113" s="216" t="s">
        <v>80</v>
      </c>
      <c r="AY113" s="18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129</v>
      </c>
      <c r="BM113" s="216" t="s">
        <v>443</v>
      </c>
    </row>
    <row r="114" s="2" customFormat="1">
      <c r="A114" s="39"/>
      <c r="B114" s="40"/>
      <c r="C114" s="41"/>
      <c r="D114" s="218" t="s">
        <v>131</v>
      </c>
      <c r="E114" s="41"/>
      <c r="F114" s="219" t="s">
        <v>176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131</v>
      </c>
      <c r="AU114" s="18" t="s">
        <v>80</v>
      </c>
    </row>
    <row r="115" s="2" customFormat="1">
      <c r="A115" s="39"/>
      <c r="B115" s="40"/>
      <c r="C115" s="41"/>
      <c r="D115" s="223" t="s">
        <v>133</v>
      </c>
      <c r="E115" s="41"/>
      <c r="F115" s="224" t="s">
        <v>178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80</v>
      </c>
    </row>
    <row r="116" s="13" customFormat="1">
      <c r="A116" s="13"/>
      <c r="B116" s="226"/>
      <c r="C116" s="227"/>
      <c r="D116" s="218" t="s">
        <v>139</v>
      </c>
      <c r="E116" s="228" t="s">
        <v>19</v>
      </c>
      <c r="F116" s="229" t="s">
        <v>444</v>
      </c>
      <c r="G116" s="227"/>
      <c r="H116" s="230">
        <v>625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139</v>
      </c>
      <c r="AU116" s="236" t="s">
        <v>80</v>
      </c>
      <c r="AV116" s="13" t="s">
        <v>80</v>
      </c>
      <c r="AW116" s="13" t="s">
        <v>32</v>
      </c>
      <c r="AX116" s="13" t="s">
        <v>78</v>
      </c>
      <c r="AY116" s="236" t="s">
        <v>122</v>
      </c>
    </row>
    <row r="117" s="2" customFormat="1" ht="19.8" customHeight="1">
      <c r="A117" s="39"/>
      <c r="B117" s="40"/>
      <c r="C117" s="205" t="s">
        <v>235</v>
      </c>
      <c r="D117" s="205" t="s">
        <v>124</v>
      </c>
      <c r="E117" s="206" t="s">
        <v>187</v>
      </c>
      <c r="F117" s="207" t="s">
        <v>188</v>
      </c>
      <c r="G117" s="208" t="s">
        <v>151</v>
      </c>
      <c r="H117" s="209">
        <v>11.6</v>
      </c>
      <c r="I117" s="210"/>
      <c r="J117" s="211">
        <f>ROUND(I117*H117,2)</f>
        <v>0</v>
      </c>
      <c r="K117" s="207" t="s">
        <v>128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129</v>
      </c>
      <c r="AT117" s="216" t="s">
        <v>124</v>
      </c>
      <c r="AU117" s="216" t="s">
        <v>80</v>
      </c>
      <c r="AY117" s="18" t="s">
        <v>122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129</v>
      </c>
      <c r="BM117" s="216" t="s">
        <v>445</v>
      </c>
    </row>
    <row r="118" s="2" customFormat="1">
      <c r="A118" s="39"/>
      <c r="B118" s="40"/>
      <c r="C118" s="41"/>
      <c r="D118" s="218" t="s">
        <v>131</v>
      </c>
      <c r="E118" s="41"/>
      <c r="F118" s="219" t="s">
        <v>190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131</v>
      </c>
      <c r="AU118" s="18" t="s">
        <v>80</v>
      </c>
    </row>
    <row r="119" s="2" customFormat="1">
      <c r="A119" s="39"/>
      <c r="B119" s="40"/>
      <c r="C119" s="41"/>
      <c r="D119" s="223" t="s">
        <v>133</v>
      </c>
      <c r="E119" s="41"/>
      <c r="F119" s="224" t="s">
        <v>191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80</v>
      </c>
    </row>
    <row r="120" s="13" customFormat="1">
      <c r="A120" s="13"/>
      <c r="B120" s="226"/>
      <c r="C120" s="227"/>
      <c r="D120" s="218" t="s">
        <v>139</v>
      </c>
      <c r="E120" s="228" t="s">
        <v>19</v>
      </c>
      <c r="F120" s="229" t="s">
        <v>446</v>
      </c>
      <c r="G120" s="227"/>
      <c r="H120" s="230">
        <v>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139</v>
      </c>
      <c r="AU120" s="236" t="s">
        <v>80</v>
      </c>
      <c r="AV120" s="13" t="s">
        <v>80</v>
      </c>
      <c r="AW120" s="13" t="s">
        <v>32</v>
      </c>
      <c r="AX120" s="13" t="s">
        <v>70</v>
      </c>
      <c r="AY120" s="236" t="s">
        <v>122</v>
      </c>
    </row>
    <row r="121" s="13" customFormat="1">
      <c r="A121" s="13"/>
      <c r="B121" s="226"/>
      <c r="C121" s="227"/>
      <c r="D121" s="218" t="s">
        <v>139</v>
      </c>
      <c r="E121" s="228" t="s">
        <v>19</v>
      </c>
      <c r="F121" s="229" t="s">
        <v>447</v>
      </c>
      <c r="G121" s="227"/>
      <c r="H121" s="230">
        <v>6.5999999999999996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139</v>
      </c>
      <c r="AU121" s="236" t="s">
        <v>80</v>
      </c>
      <c r="AV121" s="13" t="s">
        <v>80</v>
      </c>
      <c r="AW121" s="13" t="s">
        <v>32</v>
      </c>
      <c r="AX121" s="13" t="s">
        <v>70</v>
      </c>
      <c r="AY121" s="236" t="s">
        <v>122</v>
      </c>
    </row>
    <row r="122" s="14" customFormat="1">
      <c r="A122" s="14"/>
      <c r="B122" s="237"/>
      <c r="C122" s="238"/>
      <c r="D122" s="218" t="s">
        <v>139</v>
      </c>
      <c r="E122" s="239" t="s">
        <v>19</v>
      </c>
      <c r="F122" s="240" t="s">
        <v>162</v>
      </c>
      <c r="G122" s="238"/>
      <c r="H122" s="241">
        <v>11.6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139</v>
      </c>
      <c r="AU122" s="247" t="s">
        <v>80</v>
      </c>
      <c r="AV122" s="14" t="s">
        <v>129</v>
      </c>
      <c r="AW122" s="14" t="s">
        <v>32</v>
      </c>
      <c r="AX122" s="14" t="s">
        <v>78</v>
      </c>
      <c r="AY122" s="247" t="s">
        <v>122</v>
      </c>
    </row>
    <row r="123" s="2" customFormat="1" ht="14.4" customHeight="1">
      <c r="A123" s="39"/>
      <c r="B123" s="40"/>
      <c r="C123" s="205" t="s">
        <v>241</v>
      </c>
      <c r="D123" s="205" t="s">
        <v>124</v>
      </c>
      <c r="E123" s="206" t="s">
        <v>448</v>
      </c>
      <c r="F123" s="207" t="s">
        <v>449</v>
      </c>
      <c r="G123" s="208" t="s">
        <v>151</v>
      </c>
      <c r="H123" s="209">
        <v>11.6</v>
      </c>
      <c r="I123" s="210"/>
      <c r="J123" s="211">
        <f>ROUND(I123*H123,2)</f>
        <v>0</v>
      </c>
      <c r="K123" s="207" t="s">
        <v>128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129</v>
      </c>
      <c r="AT123" s="216" t="s">
        <v>124</v>
      </c>
      <c r="AU123" s="216" t="s">
        <v>80</v>
      </c>
      <c r="AY123" s="18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129</v>
      </c>
      <c r="BM123" s="216" t="s">
        <v>450</v>
      </c>
    </row>
    <row r="124" s="2" customFormat="1">
      <c r="A124" s="39"/>
      <c r="B124" s="40"/>
      <c r="C124" s="41"/>
      <c r="D124" s="218" t="s">
        <v>131</v>
      </c>
      <c r="E124" s="41"/>
      <c r="F124" s="219" t="s">
        <v>451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80</v>
      </c>
    </row>
    <row r="125" s="2" customFormat="1">
      <c r="A125" s="39"/>
      <c r="B125" s="40"/>
      <c r="C125" s="41"/>
      <c r="D125" s="223" t="s">
        <v>133</v>
      </c>
      <c r="E125" s="41"/>
      <c r="F125" s="224" t="s">
        <v>452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80</v>
      </c>
    </row>
    <row r="126" s="13" customFormat="1">
      <c r="A126" s="13"/>
      <c r="B126" s="226"/>
      <c r="C126" s="227"/>
      <c r="D126" s="218" t="s">
        <v>139</v>
      </c>
      <c r="E126" s="228" t="s">
        <v>19</v>
      </c>
      <c r="F126" s="229" t="s">
        <v>453</v>
      </c>
      <c r="G126" s="227"/>
      <c r="H126" s="230">
        <v>6.5999999999999996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139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122</v>
      </c>
    </row>
    <row r="127" s="13" customFormat="1">
      <c r="A127" s="13"/>
      <c r="B127" s="226"/>
      <c r="C127" s="227"/>
      <c r="D127" s="218" t="s">
        <v>139</v>
      </c>
      <c r="E127" s="228" t="s">
        <v>19</v>
      </c>
      <c r="F127" s="229" t="s">
        <v>446</v>
      </c>
      <c r="G127" s="227"/>
      <c r="H127" s="230">
        <v>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139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122</v>
      </c>
    </row>
    <row r="128" s="14" customFormat="1">
      <c r="A128" s="14"/>
      <c r="B128" s="237"/>
      <c r="C128" s="238"/>
      <c r="D128" s="218" t="s">
        <v>139</v>
      </c>
      <c r="E128" s="239" t="s">
        <v>19</v>
      </c>
      <c r="F128" s="240" t="s">
        <v>162</v>
      </c>
      <c r="G128" s="238"/>
      <c r="H128" s="241">
        <v>11.6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139</v>
      </c>
      <c r="AU128" s="247" t="s">
        <v>80</v>
      </c>
      <c r="AV128" s="14" t="s">
        <v>129</v>
      </c>
      <c r="AW128" s="14" t="s">
        <v>32</v>
      </c>
      <c r="AX128" s="14" t="s">
        <v>78</v>
      </c>
      <c r="AY128" s="247" t="s">
        <v>122</v>
      </c>
    </row>
    <row r="129" s="2" customFormat="1" ht="14.4" customHeight="1">
      <c r="A129" s="39"/>
      <c r="B129" s="40"/>
      <c r="C129" s="205" t="s">
        <v>213</v>
      </c>
      <c r="D129" s="205" t="s">
        <v>124</v>
      </c>
      <c r="E129" s="206" t="s">
        <v>301</v>
      </c>
      <c r="F129" s="207" t="s">
        <v>302</v>
      </c>
      <c r="G129" s="208" t="s">
        <v>151</v>
      </c>
      <c r="H129" s="209">
        <v>2.5</v>
      </c>
      <c r="I129" s="210"/>
      <c r="J129" s="211">
        <f>ROUND(I129*H129,2)</f>
        <v>0</v>
      </c>
      <c r="K129" s="207" t="s">
        <v>128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129</v>
      </c>
      <c r="AT129" s="216" t="s">
        <v>124</v>
      </c>
      <c r="AU129" s="216" t="s">
        <v>80</v>
      </c>
      <c r="AY129" s="18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129</v>
      </c>
      <c r="BM129" s="216" t="s">
        <v>454</v>
      </c>
    </row>
    <row r="130" s="2" customFormat="1">
      <c r="A130" s="39"/>
      <c r="B130" s="40"/>
      <c r="C130" s="41"/>
      <c r="D130" s="218" t="s">
        <v>131</v>
      </c>
      <c r="E130" s="41"/>
      <c r="F130" s="219" t="s">
        <v>304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80</v>
      </c>
    </row>
    <row r="131" s="2" customFormat="1">
      <c r="A131" s="39"/>
      <c r="B131" s="40"/>
      <c r="C131" s="41"/>
      <c r="D131" s="223" t="s">
        <v>133</v>
      </c>
      <c r="E131" s="41"/>
      <c r="F131" s="224" t="s">
        <v>305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80</v>
      </c>
    </row>
    <row r="132" s="2" customFormat="1" ht="14.4" customHeight="1">
      <c r="A132" s="39"/>
      <c r="B132" s="40"/>
      <c r="C132" s="205" t="s">
        <v>163</v>
      </c>
      <c r="D132" s="205" t="s">
        <v>124</v>
      </c>
      <c r="E132" s="206" t="s">
        <v>207</v>
      </c>
      <c r="F132" s="207" t="s">
        <v>208</v>
      </c>
      <c r="G132" s="208" t="s">
        <v>127</v>
      </c>
      <c r="H132" s="209">
        <v>84</v>
      </c>
      <c r="I132" s="210"/>
      <c r="J132" s="211">
        <f>ROUND(I132*H132,2)</f>
        <v>0</v>
      </c>
      <c r="K132" s="207" t="s">
        <v>128</v>
      </c>
      <c r="L132" s="45"/>
      <c r="M132" s="212" t="s">
        <v>19</v>
      </c>
      <c r="N132" s="213" t="s">
        <v>41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129</v>
      </c>
      <c r="AT132" s="216" t="s">
        <v>124</v>
      </c>
      <c r="AU132" s="216" t="s">
        <v>80</v>
      </c>
      <c r="AY132" s="18" t="s">
        <v>122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0</v>
      </c>
      <c r="BL132" s="18" t="s">
        <v>129</v>
      </c>
      <c r="BM132" s="216" t="s">
        <v>455</v>
      </c>
    </row>
    <row r="133" s="2" customFormat="1">
      <c r="A133" s="39"/>
      <c r="B133" s="40"/>
      <c r="C133" s="41"/>
      <c r="D133" s="218" t="s">
        <v>131</v>
      </c>
      <c r="E133" s="41"/>
      <c r="F133" s="219" t="s">
        <v>210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80</v>
      </c>
    </row>
    <row r="134" s="2" customFormat="1">
      <c r="A134" s="39"/>
      <c r="B134" s="40"/>
      <c r="C134" s="41"/>
      <c r="D134" s="223" t="s">
        <v>133</v>
      </c>
      <c r="E134" s="41"/>
      <c r="F134" s="224" t="s">
        <v>211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80</v>
      </c>
    </row>
    <row r="135" s="13" customFormat="1">
      <c r="A135" s="13"/>
      <c r="B135" s="226"/>
      <c r="C135" s="227"/>
      <c r="D135" s="218" t="s">
        <v>139</v>
      </c>
      <c r="E135" s="228" t="s">
        <v>19</v>
      </c>
      <c r="F135" s="229" t="s">
        <v>456</v>
      </c>
      <c r="G135" s="227"/>
      <c r="H135" s="230">
        <v>18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139</v>
      </c>
      <c r="AU135" s="236" t="s">
        <v>80</v>
      </c>
      <c r="AV135" s="13" t="s">
        <v>80</v>
      </c>
      <c r="AW135" s="13" t="s">
        <v>32</v>
      </c>
      <c r="AX135" s="13" t="s">
        <v>70</v>
      </c>
      <c r="AY135" s="236" t="s">
        <v>122</v>
      </c>
    </row>
    <row r="136" s="13" customFormat="1">
      <c r="A136" s="13"/>
      <c r="B136" s="226"/>
      <c r="C136" s="227"/>
      <c r="D136" s="218" t="s">
        <v>139</v>
      </c>
      <c r="E136" s="228" t="s">
        <v>19</v>
      </c>
      <c r="F136" s="229" t="s">
        <v>457</v>
      </c>
      <c r="G136" s="227"/>
      <c r="H136" s="230">
        <v>66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139</v>
      </c>
      <c r="AU136" s="236" t="s">
        <v>80</v>
      </c>
      <c r="AV136" s="13" t="s">
        <v>80</v>
      </c>
      <c r="AW136" s="13" t="s">
        <v>32</v>
      </c>
      <c r="AX136" s="13" t="s">
        <v>70</v>
      </c>
      <c r="AY136" s="236" t="s">
        <v>122</v>
      </c>
    </row>
    <row r="137" s="14" customFormat="1">
      <c r="A137" s="14"/>
      <c r="B137" s="237"/>
      <c r="C137" s="238"/>
      <c r="D137" s="218" t="s">
        <v>139</v>
      </c>
      <c r="E137" s="239" t="s">
        <v>19</v>
      </c>
      <c r="F137" s="240" t="s">
        <v>162</v>
      </c>
      <c r="G137" s="238"/>
      <c r="H137" s="241">
        <v>84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139</v>
      </c>
      <c r="AU137" s="247" t="s">
        <v>80</v>
      </c>
      <c r="AV137" s="14" t="s">
        <v>129</v>
      </c>
      <c r="AW137" s="14" t="s">
        <v>32</v>
      </c>
      <c r="AX137" s="14" t="s">
        <v>78</v>
      </c>
      <c r="AY137" s="247" t="s">
        <v>122</v>
      </c>
    </row>
    <row r="138" s="2" customFormat="1" ht="14.4" customHeight="1">
      <c r="A138" s="39"/>
      <c r="B138" s="40"/>
      <c r="C138" s="205" t="s">
        <v>458</v>
      </c>
      <c r="D138" s="205" t="s">
        <v>124</v>
      </c>
      <c r="E138" s="206" t="s">
        <v>214</v>
      </c>
      <c r="F138" s="207" t="s">
        <v>215</v>
      </c>
      <c r="G138" s="208" t="s">
        <v>127</v>
      </c>
      <c r="H138" s="209">
        <v>22</v>
      </c>
      <c r="I138" s="210"/>
      <c r="J138" s="211">
        <f>ROUND(I138*H138,2)</f>
        <v>0</v>
      </c>
      <c r="K138" s="207" t="s">
        <v>128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129</v>
      </c>
      <c r="AT138" s="216" t="s">
        <v>124</v>
      </c>
      <c r="AU138" s="216" t="s">
        <v>80</v>
      </c>
      <c r="AY138" s="18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129</v>
      </c>
      <c r="BM138" s="216" t="s">
        <v>459</v>
      </c>
    </row>
    <row r="139" s="2" customFormat="1">
      <c r="A139" s="39"/>
      <c r="B139" s="40"/>
      <c r="C139" s="41"/>
      <c r="D139" s="218" t="s">
        <v>131</v>
      </c>
      <c r="E139" s="41"/>
      <c r="F139" s="219" t="s">
        <v>217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80</v>
      </c>
    </row>
    <row r="140" s="2" customFormat="1">
      <c r="A140" s="39"/>
      <c r="B140" s="40"/>
      <c r="C140" s="41"/>
      <c r="D140" s="223" t="s">
        <v>133</v>
      </c>
      <c r="E140" s="41"/>
      <c r="F140" s="224" t="s">
        <v>218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80</v>
      </c>
    </row>
    <row r="141" s="13" customFormat="1">
      <c r="A141" s="13"/>
      <c r="B141" s="226"/>
      <c r="C141" s="227"/>
      <c r="D141" s="218" t="s">
        <v>139</v>
      </c>
      <c r="E141" s="228" t="s">
        <v>19</v>
      </c>
      <c r="F141" s="229" t="s">
        <v>460</v>
      </c>
      <c r="G141" s="227"/>
      <c r="H141" s="230">
        <v>22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139</v>
      </c>
      <c r="AU141" s="236" t="s">
        <v>80</v>
      </c>
      <c r="AV141" s="13" t="s">
        <v>80</v>
      </c>
      <c r="AW141" s="13" t="s">
        <v>32</v>
      </c>
      <c r="AX141" s="13" t="s">
        <v>78</v>
      </c>
      <c r="AY141" s="236" t="s">
        <v>122</v>
      </c>
    </row>
    <row r="142" s="2" customFormat="1" ht="14.4" customHeight="1">
      <c r="A142" s="39"/>
      <c r="B142" s="40"/>
      <c r="C142" s="248" t="s">
        <v>461</v>
      </c>
      <c r="D142" s="248" t="s">
        <v>221</v>
      </c>
      <c r="E142" s="249" t="s">
        <v>222</v>
      </c>
      <c r="F142" s="250" t="s">
        <v>223</v>
      </c>
      <c r="G142" s="251" t="s">
        <v>224</v>
      </c>
      <c r="H142" s="252">
        <v>0.44</v>
      </c>
      <c r="I142" s="253"/>
      <c r="J142" s="254">
        <f>ROUND(I142*H142,2)</f>
        <v>0</v>
      </c>
      <c r="K142" s="250" t="s">
        <v>128</v>
      </c>
      <c r="L142" s="255"/>
      <c r="M142" s="256" t="s">
        <v>19</v>
      </c>
      <c r="N142" s="257" t="s">
        <v>41</v>
      </c>
      <c r="O142" s="85"/>
      <c r="P142" s="214">
        <f>O142*H142</f>
        <v>0</v>
      </c>
      <c r="Q142" s="214">
        <v>0.001</v>
      </c>
      <c r="R142" s="214">
        <f>Q142*H142</f>
        <v>0.00044000000000000002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225</v>
      </c>
      <c r="AT142" s="216" t="s">
        <v>221</v>
      </c>
      <c r="AU142" s="216" t="s">
        <v>80</v>
      </c>
      <c r="AY142" s="18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129</v>
      </c>
      <c r="BM142" s="216" t="s">
        <v>462</v>
      </c>
    </row>
    <row r="143" s="2" customFormat="1">
      <c r="A143" s="39"/>
      <c r="B143" s="40"/>
      <c r="C143" s="41"/>
      <c r="D143" s="218" t="s">
        <v>131</v>
      </c>
      <c r="E143" s="41"/>
      <c r="F143" s="219" t="s">
        <v>223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80</v>
      </c>
    </row>
    <row r="144" s="13" customFormat="1">
      <c r="A144" s="13"/>
      <c r="B144" s="226"/>
      <c r="C144" s="227"/>
      <c r="D144" s="218" t="s">
        <v>139</v>
      </c>
      <c r="E144" s="228" t="s">
        <v>19</v>
      </c>
      <c r="F144" s="229" t="s">
        <v>463</v>
      </c>
      <c r="G144" s="227"/>
      <c r="H144" s="230">
        <v>0.44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139</v>
      </c>
      <c r="AU144" s="236" t="s">
        <v>80</v>
      </c>
      <c r="AV144" s="13" t="s">
        <v>80</v>
      </c>
      <c r="AW144" s="13" t="s">
        <v>32</v>
      </c>
      <c r="AX144" s="13" t="s">
        <v>78</v>
      </c>
      <c r="AY144" s="236" t="s">
        <v>122</v>
      </c>
    </row>
    <row r="145" s="2" customFormat="1" ht="14.4" customHeight="1">
      <c r="A145" s="39"/>
      <c r="B145" s="40"/>
      <c r="C145" s="205" t="s">
        <v>148</v>
      </c>
      <c r="D145" s="205" t="s">
        <v>124</v>
      </c>
      <c r="E145" s="206" t="s">
        <v>229</v>
      </c>
      <c r="F145" s="207" t="s">
        <v>230</v>
      </c>
      <c r="G145" s="208" t="s">
        <v>127</v>
      </c>
      <c r="H145" s="209">
        <v>22</v>
      </c>
      <c r="I145" s="210"/>
      <c r="J145" s="211">
        <f>ROUND(I145*H145,2)</f>
        <v>0</v>
      </c>
      <c r="K145" s="207" t="s">
        <v>128</v>
      </c>
      <c r="L145" s="45"/>
      <c r="M145" s="212" t="s">
        <v>19</v>
      </c>
      <c r="N145" s="213" t="s">
        <v>41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129</v>
      </c>
      <c r="AT145" s="216" t="s">
        <v>124</v>
      </c>
      <c r="AU145" s="216" t="s">
        <v>80</v>
      </c>
      <c r="AY145" s="18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78</v>
      </c>
      <c r="BK145" s="217">
        <f>ROUND(I145*H145,2)</f>
        <v>0</v>
      </c>
      <c r="BL145" s="18" t="s">
        <v>129</v>
      </c>
      <c r="BM145" s="216" t="s">
        <v>464</v>
      </c>
    </row>
    <row r="146" s="2" customFormat="1">
      <c r="A146" s="39"/>
      <c r="B146" s="40"/>
      <c r="C146" s="41"/>
      <c r="D146" s="218" t="s">
        <v>131</v>
      </c>
      <c r="E146" s="41"/>
      <c r="F146" s="219" t="s">
        <v>232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80</v>
      </c>
    </row>
    <row r="147" s="2" customFormat="1">
      <c r="A147" s="39"/>
      <c r="B147" s="40"/>
      <c r="C147" s="41"/>
      <c r="D147" s="223" t="s">
        <v>133</v>
      </c>
      <c r="E147" s="41"/>
      <c r="F147" s="224" t="s">
        <v>233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80</v>
      </c>
    </row>
    <row r="148" s="13" customFormat="1">
      <c r="A148" s="13"/>
      <c r="B148" s="226"/>
      <c r="C148" s="227"/>
      <c r="D148" s="218" t="s">
        <v>139</v>
      </c>
      <c r="E148" s="228" t="s">
        <v>19</v>
      </c>
      <c r="F148" s="229" t="s">
        <v>465</v>
      </c>
      <c r="G148" s="227"/>
      <c r="H148" s="230">
        <v>22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139</v>
      </c>
      <c r="AU148" s="236" t="s">
        <v>80</v>
      </c>
      <c r="AV148" s="13" t="s">
        <v>80</v>
      </c>
      <c r="AW148" s="13" t="s">
        <v>32</v>
      </c>
      <c r="AX148" s="13" t="s">
        <v>78</v>
      </c>
      <c r="AY148" s="236" t="s">
        <v>122</v>
      </c>
    </row>
    <row r="149" s="2" customFormat="1" ht="14.4" customHeight="1">
      <c r="A149" s="39"/>
      <c r="B149" s="40"/>
      <c r="C149" s="205" t="s">
        <v>292</v>
      </c>
      <c r="D149" s="205" t="s">
        <v>124</v>
      </c>
      <c r="E149" s="206" t="s">
        <v>242</v>
      </c>
      <c r="F149" s="207" t="s">
        <v>243</v>
      </c>
      <c r="G149" s="208" t="s">
        <v>238</v>
      </c>
      <c r="H149" s="209">
        <v>0.080000000000000002</v>
      </c>
      <c r="I149" s="210"/>
      <c r="J149" s="211">
        <f>ROUND(I149*H149,2)</f>
        <v>0</v>
      </c>
      <c r="K149" s="207" t="s">
        <v>128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129</v>
      </c>
      <c r="AT149" s="216" t="s">
        <v>124</v>
      </c>
      <c r="AU149" s="216" t="s">
        <v>80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129</v>
      </c>
      <c r="BM149" s="216" t="s">
        <v>466</v>
      </c>
    </row>
    <row r="150" s="2" customFormat="1">
      <c r="A150" s="39"/>
      <c r="B150" s="40"/>
      <c r="C150" s="41"/>
      <c r="D150" s="218" t="s">
        <v>131</v>
      </c>
      <c r="E150" s="41"/>
      <c r="F150" s="219" t="s">
        <v>243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80</v>
      </c>
    </row>
    <row r="151" s="2" customFormat="1">
      <c r="A151" s="39"/>
      <c r="B151" s="40"/>
      <c r="C151" s="41"/>
      <c r="D151" s="223" t="s">
        <v>133</v>
      </c>
      <c r="E151" s="41"/>
      <c r="F151" s="224" t="s">
        <v>245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80</v>
      </c>
    </row>
    <row r="152" s="13" customFormat="1">
      <c r="A152" s="13"/>
      <c r="B152" s="226"/>
      <c r="C152" s="227"/>
      <c r="D152" s="218" t="s">
        <v>139</v>
      </c>
      <c r="E152" s="228" t="s">
        <v>19</v>
      </c>
      <c r="F152" s="229" t="s">
        <v>467</v>
      </c>
      <c r="G152" s="227"/>
      <c r="H152" s="230">
        <v>0.080000000000000002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139</v>
      </c>
      <c r="AU152" s="236" t="s">
        <v>80</v>
      </c>
      <c r="AV152" s="13" t="s">
        <v>80</v>
      </c>
      <c r="AW152" s="13" t="s">
        <v>32</v>
      </c>
      <c r="AX152" s="13" t="s">
        <v>78</v>
      </c>
      <c r="AY152" s="236" t="s">
        <v>122</v>
      </c>
    </row>
    <row r="153" s="12" customFormat="1" ht="22.8" customHeight="1">
      <c r="A153" s="12"/>
      <c r="B153" s="189"/>
      <c r="C153" s="190"/>
      <c r="D153" s="191" t="s">
        <v>69</v>
      </c>
      <c r="E153" s="203" t="s">
        <v>80</v>
      </c>
      <c r="F153" s="203" t="s">
        <v>309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SUM(P154:P178)</f>
        <v>0</v>
      </c>
      <c r="Q153" s="197"/>
      <c r="R153" s="198">
        <f>SUM(R154:R178)</f>
        <v>1.31487339</v>
      </c>
      <c r="S153" s="197"/>
      <c r="T153" s="199">
        <f>SUM(T154:T178)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78</v>
      </c>
      <c r="AT153" s="201" t="s">
        <v>69</v>
      </c>
      <c r="AU153" s="201" t="s">
        <v>78</v>
      </c>
      <c r="AY153" s="200" t="s">
        <v>122</v>
      </c>
      <c r="BK153" s="202">
        <f>SUM(BK154:BK178)</f>
        <v>0</v>
      </c>
    </row>
    <row r="154" s="2" customFormat="1" ht="14.4" customHeight="1">
      <c r="A154" s="39"/>
      <c r="B154" s="40"/>
      <c r="C154" s="205" t="s">
        <v>347</v>
      </c>
      <c r="D154" s="205" t="s">
        <v>124</v>
      </c>
      <c r="E154" s="206" t="s">
        <v>311</v>
      </c>
      <c r="F154" s="207" t="s">
        <v>312</v>
      </c>
      <c r="G154" s="208" t="s">
        <v>151</v>
      </c>
      <c r="H154" s="209">
        <v>0.442</v>
      </c>
      <c r="I154" s="210"/>
      <c r="J154" s="211">
        <f>ROUND(I154*H154,2)</f>
        <v>0</v>
      </c>
      <c r="K154" s="207" t="s">
        <v>128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2.5018699999999998</v>
      </c>
      <c r="R154" s="214">
        <f>Q154*H154</f>
        <v>1.10582654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129</v>
      </c>
      <c r="AT154" s="216" t="s">
        <v>124</v>
      </c>
      <c r="AU154" s="216" t="s">
        <v>80</v>
      </c>
      <c r="AY154" s="18" t="s">
        <v>122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129</v>
      </c>
      <c r="BM154" s="216" t="s">
        <v>468</v>
      </c>
    </row>
    <row r="155" s="2" customFormat="1">
      <c r="A155" s="39"/>
      <c r="B155" s="40"/>
      <c r="C155" s="41"/>
      <c r="D155" s="218" t="s">
        <v>131</v>
      </c>
      <c r="E155" s="41"/>
      <c r="F155" s="219" t="s">
        <v>314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80</v>
      </c>
    </row>
    <row r="156" s="2" customFormat="1">
      <c r="A156" s="39"/>
      <c r="B156" s="40"/>
      <c r="C156" s="41"/>
      <c r="D156" s="223" t="s">
        <v>133</v>
      </c>
      <c r="E156" s="41"/>
      <c r="F156" s="224" t="s">
        <v>315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80</v>
      </c>
    </row>
    <row r="157" s="13" customFormat="1">
      <c r="A157" s="13"/>
      <c r="B157" s="226"/>
      <c r="C157" s="227"/>
      <c r="D157" s="218" t="s">
        <v>139</v>
      </c>
      <c r="E157" s="228" t="s">
        <v>19</v>
      </c>
      <c r="F157" s="229" t="s">
        <v>469</v>
      </c>
      <c r="G157" s="227"/>
      <c r="H157" s="230">
        <v>0.442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139</v>
      </c>
      <c r="AU157" s="236" t="s">
        <v>80</v>
      </c>
      <c r="AV157" s="13" t="s">
        <v>80</v>
      </c>
      <c r="AW157" s="13" t="s">
        <v>32</v>
      </c>
      <c r="AX157" s="13" t="s">
        <v>70</v>
      </c>
      <c r="AY157" s="236" t="s">
        <v>122</v>
      </c>
    </row>
    <row r="158" s="14" customFormat="1">
      <c r="A158" s="14"/>
      <c r="B158" s="237"/>
      <c r="C158" s="238"/>
      <c r="D158" s="218" t="s">
        <v>139</v>
      </c>
      <c r="E158" s="239" t="s">
        <v>19</v>
      </c>
      <c r="F158" s="240" t="s">
        <v>162</v>
      </c>
      <c r="G158" s="238"/>
      <c r="H158" s="241">
        <v>0.442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139</v>
      </c>
      <c r="AU158" s="247" t="s">
        <v>80</v>
      </c>
      <c r="AV158" s="14" t="s">
        <v>129</v>
      </c>
      <c r="AW158" s="14" t="s">
        <v>32</v>
      </c>
      <c r="AX158" s="14" t="s">
        <v>78</v>
      </c>
      <c r="AY158" s="247" t="s">
        <v>122</v>
      </c>
    </row>
    <row r="159" s="2" customFormat="1" ht="14.4" customHeight="1">
      <c r="A159" s="39"/>
      <c r="B159" s="40"/>
      <c r="C159" s="248" t="s">
        <v>8</v>
      </c>
      <c r="D159" s="248" t="s">
        <v>221</v>
      </c>
      <c r="E159" s="249" t="s">
        <v>470</v>
      </c>
      <c r="F159" s="250" t="s">
        <v>471</v>
      </c>
      <c r="G159" s="251" t="s">
        <v>127</v>
      </c>
      <c r="H159" s="252">
        <v>1.2</v>
      </c>
      <c r="I159" s="253"/>
      <c r="J159" s="254">
        <f>ROUND(I159*H159,2)</f>
        <v>0</v>
      </c>
      <c r="K159" s="250" t="s">
        <v>128</v>
      </c>
      <c r="L159" s="255"/>
      <c r="M159" s="256" t="s">
        <v>19</v>
      </c>
      <c r="N159" s="257" t="s">
        <v>41</v>
      </c>
      <c r="O159" s="85"/>
      <c r="P159" s="214">
        <f>O159*H159</f>
        <v>0</v>
      </c>
      <c r="Q159" s="214">
        <v>0.13500000000000001</v>
      </c>
      <c r="R159" s="214">
        <f>Q159*H159</f>
        <v>0.16200000000000001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225</v>
      </c>
      <c r="AT159" s="216" t="s">
        <v>221</v>
      </c>
      <c r="AU159" s="216" t="s">
        <v>80</v>
      </c>
      <c r="AY159" s="18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0</v>
      </c>
      <c r="BL159" s="18" t="s">
        <v>129</v>
      </c>
      <c r="BM159" s="216" t="s">
        <v>472</v>
      </c>
    </row>
    <row r="160" s="2" customFormat="1">
      <c r="A160" s="39"/>
      <c r="B160" s="40"/>
      <c r="C160" s="41"/>
      <c r="D160" s="218" t="s">
        <v>131</v>
      </c>
      <c r="E160" s="41"/>
      <c r="F160" s="219" t="s">
        <v>471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80</v>
      </c>
    </row>
    <row r="161" s="13" customFormat="1">
      <c r="A161" s="13"/>
      <c r="B161" s="226"/>
      <c r="C161" s="227"/>
      <c r="D161" s="218" t="s">
        <v>139</v>
      </c>
      <c r="E161" s="228" t="s">
        <v>19</v>
      </c>
      <c r="F161" s="229" t="s">
        <v>473</v>
      </c>
      <c r="G161" s="227"/>
      <c r="H161" s="230">
        <v>1.2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139</v>
      </c>
      <c r="AU161" s="236" t="s">
        <v>80</v>
      </c>
      <c r="AV161" s="13" t="s">
        <v>80</v>
      </c>
      <c r="AW161" s="13" t="s">
        <v>32</v>
      </c>
      <c r="AX161" s="13" t="s">
        <v>78</v>
      </c>
      <c r="AY161" s="236" t="s">
        <v>122</v>
      </c>
    </row>
    <row r="162" s="2" customFormat="1" ht="14.4" customHeight="1">
      <c r="A162" s="39"/>
      <c r="B162" s="40"/>
      <c r="C162" s="205" t="s">
        <v>261</v>
      </c>
      <c r="D162" s="205" t="s">
        <v>124</v>
      </c>
      <c r="E162" s="206" t="s">
        <v>318</v>
      </c>
      <c r="F162" s="207" t="s">
        <v>319</v>
      </c>
      <c r="G162" s="208" t="s">
        <v>127</v>
      </c>
      <c r="H162" s="209">
        <v>2.5920000000000001</v>
      </c>
      <c r="I162" s="210"/>
      <c r="J162" s="211">
        <f>ROUND(I162*H162,2)</f>
        <v>0</v>
      </c>
      <c r="K162" s="207" t="s">
        <v>128</v>
      </c>
      <c r="L162" s="45"/>
      <c r="M162" s="212" t="s">
        <v>19</v>
      </c>
      <c r="N162" s="213" t="s">
        <v>41</v>
      </c>
      <c r="O162" s="85"/>
      <c r="P162" s="214">
        <f>O162*H162</f>
        <v>0</v>
      </c>
      <c r="Q162" s="214">
        <v>0.0012999999999999999</v>
      </c>
      <c r="R162" s="214">
        <f>Q162*H162</f>
        <v>0.0033695999999999999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129</v>
      </c>
      <c r="AT162" s="216" t="s">
        <v>124</v>
      </c>
      <c r="AU162" s="216" t="s">
        <v>80</v>
      </c>
      <c r="AY162" s="18" t="s">
        <v>122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78</v>
      </c>
      <c r="BK162" s="217">
        <f>ROUND(I162*H162,2)</f>
        <v>0</v>
      </c>
      <c r="BL162" s="18" t="s">
        <v>129</v>
      </c>
      <c r="BM162" s="216" t="s">
        <v>474</v>
      </c>
    </row>
    <row r="163" s="2" customFormat="1">
      <c r="A163" s="39"/>
      <c r="B163" s="40"/>
      <c r="C163" s="41"/>
      <c r="D163" s="218" t="s">
        <v>131</v>
      </c>
      <c r="E163" s="41"/>
      <c r="F163" s="219" t="s">
        <v>321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80</v>
      </c>
    </row>
    <row r="164" s="2" customFormat="1">
      <c r="A164" s="39"/>
      <c r="B164" s="40"/>
      <c r="C164" s="41"/>
      <c r="D164" s="223" t="s">
        <v>133</v>
      </c>
      <c r="E164" s="41"/>
      <c r="F164" s="224" t="s">
        <v>322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133</v>
      </c>
      <c r="AU164" s="18" t="s">
        <v>80</v>
      </c>
    </row>
    <row r="165" s="2" customFormat="1">
      <c r="A165" s="39"/>
      <c r="B165" s="40"/>
      <c r="C165" s="41"/>
      <c r="D165" s="218" t="s">
        <v>135</v>
      </c>
      <c r="E165" s="41"/>
      <c r="F165" s="225" t="s">
        <v>323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135</v>
      </c>
      <c r="AU165" s="18" t="s">
        <v>80</v>
      </c>
    </row>
    <row r="166" s="13" customFormat="1">
      <c r="A166" s="13"/>
      <c r="B166" s="226"/>
      <c r="C166" s="227"/>
      <c r="D166" s="218" t="s">
        <v>139</v>
      </c>
      <c r="E166" s="228" t="s">
        <v>19</v>
      </c>
      <c r="F166" s="229" t="s">
        <v>475</v>
      </c>
      <c r="G166" s="227"/>
      <c r="H166" s="230">
        <v>2.5920000000000001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139</v>
      </c>
      <c r="AU166" s="236" t="s">
        <v>80</v>
      </c>
      <c r="AV166" s="13" t="s">
        <v>80</v>
      </c>
      <c r="AW166" s="13" t="s">
        <v>32</v>
      </c>
      <c r="AX166" s="13" t="s">
        <v>70</v>
      </c>
      <c r="AY166" s="236" t="s">
        <v>122</v>
      </c>
    </row>
    <row r="167" s="14" customFormat="1">
      <c r="A167" s="14"/>
      <c r="B167" s="237"/>
      <c r="C167" s="238"/>
      <c r="D167" s="218" t="s">
        <v>139</v>
      </c>
      <c r="E167" s="239" t="s">
        <v>19</v>
      </c>
      <c r="F167" s="240" t="s">
        <v>162</v>
      </c>
      <c r="G167" s="238"/>
      <c r="H167" s="241">
        <v>2.5920000000000001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139</v>
      </c>
      <c r="AU167" s="247" t="s">
        <v>80</v>
      </c>
      <c r="AV167" s="14" t="s">
        <v>129</v>
      </c>
      <c r="AW167" s="14" t="s">
        <v>32</v>
      </c>
      <c r="AX167" s="14" t="s">
        <v>78</v>
      </c>
      <c r="AY167" s="247" t="s">
        <v>122</v>
      </c>
    </row>
    <row r="168" s="2" customFormat="1" ht="14.4" customHeight="1">
      <c r="A168" s="39"/>
      <c r="B168" s="40"/>
      <c r="C168" s="205" t="s">
        <v>476</v>
      </c>
      <c r="D168" s="205" t="s">
        <v>124</v>
      </c>
      <c r="E168" s="206" t="s">
        <v>326</v>
      </c>
      <c r="F168" s="207" t="s">
        <v>327</v>
      </c>
      <c r="G168" s="208" t="s">
        <v>127</v>
      </c>
      <c r="H168" s="209">
        <v>2.5920000000000001</v>
      </c>
      <c r="I168" s="210"/>
      <c r="J168" s="211">
        <f>ROUND(I168*H168,2)</f>
        <v>0</v>
      </c>
      <c r="K168" s="207" t="s">
        <v>128</v>
      </c>
      <c r="L168" s="45"/>
      <c r="M168" s="212" t="s">
        <v>19</v>
      </c>
      <c r="N168" s="213" t="s">
        <v>41</v>
      </c>
      <c r="O168" s="85"/>
      <c r="P168" s="214">
        <f>O168*H168</f>
        <v>0</v>
      </c>
      <c r="Q168" s="214">
        <v>4.0000000000000003E-05</v>
      </c>
      <c r="R168" s="214">
        <f>Q168*H168</f>
        <v>0.00010368000000000001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129</v>
      </c>
      <c r="AT168" s="216" t="s">
        <v>124</v>
      </c>
      <c r="AU168" s="216" t="s">
        <v>80</v>
      </c>
      <c r="AY168" s="18" t="s">
        <v>122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78</v>
      </c>
      <c r="BK168" s="217">
        <f>ROUND(I168*H168,2)</f>
        <v>0</v>
      </c>
      <c r="BL168" s="18" t="s">
        <v>129</v>
      </c>
      <c r="BM168" s="216" t="s">
        <v>477</v>
      </c>
    </row>
    <row r="169" s="2" customFormat="1">
      <c r="A169" s="39"/>
      <c r="B169" s="40"/>
      <c r="C169" s="41"/>
      <c r="D169" s="218" t="s">
        <v>131</v>
      </c>
      <c r="E169" s="41"/>
      <c r="F169" s="219" t="s">
        <v>329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80</v>
      </c>
    </row>
    <row r="170" s="2" customFormat="1">
      <c r="A170" s="39"/>
      <c r="B170" s="40"/>
      <c r="C170" s="41"/>
      <c r="D170" s="223" t="s">
        <v>133</v>
      </c>
      <c r="E170" s="41"/>
      <c r="F170" s="224" t="s">
        <v>330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80</v>
      </c>
    </row>
    <row r="171" s="13" customFormat="1">
      <c r="A171" s="13"/>
      <c r="B171" s="226"/>
      <c r="C171" s="227"/>
      <c r="D171" s="218" t="s">
        <v>139</v>
      </c>
      <c r="E171" s="228" t="s">
        <v>19</v>
      </c>
      <c r="F171" s="229" t="s">
        <v>475</v>
      </c>
      <c r="G171" s="227"/>
      <c r="H171" s="230">
        <v>2.5920000000000001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139</v>
      </c>
      <c r="AU171" s="236" t="s">
        <v>80</v>
      </c>
      <c r="AV171" s="13" t="s">
        <v>80</v>
      </c>
      <c r="AW171" s="13" t="s">
        <v>32</v>
      </c>
      <c r="AX171" s="13" t="s">
        <v>70</v>
      </c>
      <c r="AY171" s="236" t="s">
        <v>122</v>
      </c>
    </row>
    <row r="172" s="14" customFormat="1">
      <c r="A172" s="14"/>
      <c r="B172" s="237"/>
      <c r="C172" s="238"/>
      <c r="D172" s="218" t="s">
        <v>139</v>
      </c>
      <c r="E172" s="239" t="s">
        <v>19</v>
      </c>
      <c r="F172" s="240" t="s">
        <v>162</v>
      </c>
      <c r="G172" s="238"/>
      <c r="H172" s="241">
        <v>2.5920000000000001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139</v>
      </c>
      <c r="AU172" s="247" t="s">
        <v>80</v>
      </c>
      <c r="AV172" s="14" t="s">
        <v>129</v>
      </c>
      <c r="AW172" s="14" t="s">
        <v>32</v>
      </c>
      <c r="AX172" s="14" t="s">
        <v>78</v>
      </c>
      <c r="AY172" s="247" t="s">
        <v>122</v>
      </c>
    </row>
    <row r="173" s="2" customFormat="1" ht="14.4" customHeight="1">
      <c r="A173" s="39"/>
      <c r="B173" s="40"/>
      <c r="C173" s="205" t="s">
        <v>129</v>
      </c>
      <c r="D173" s="205" t="s">
        <v>124</v>
      </c>
      <c r="E173" s="206" t="s">
        <v>331</v>
      </c>
      <c r="F173" s="207" t="s">
        <v>332</v>
      </c>
      <c r="G173" s="208" t="s">
        <v>238</v>
      </c>
      <c r="H173" s="209">
        <v>0.041000000000000002</v>
      </c>
      <c r="I173" s="210"/>
      <c r="J173" s="211">
        <f>ROUND(I173*H173,2)</f>
        <v>0</v>
      </c>
      <c r="K173" s="207" t="s">
        <v>128</v>
      </c>
      <c r="L173" s="45"/>
      <c r="M173" s="212" t="s">
        <v>19</v>
      </c>
      <c r="N173" s="213" t="s">
        <v>41</v>
      </c>
      <c r="O173" s="85"/>
      <c r="P173" s="214">
        <f>O173*H173</f>
        <v>0</v>
      </c>
      <c r="Q173" s="214">
        <v>1.06277</v>
      </c>
      <c r="R173" s="214">
        <f>Q173*H173</f>
        <v>0.043573569999999999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129</v>
      </c>
      <c r="AT173" s="216" t="s">
        <v>124</v>
      </c>
      <c r="AU173" s="216" t="s">
        <v>80</v>
      </c>
      <c r="AY173" s="18" t="s">
        <v>122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78</v>
      </c>
      <c r="BK173" s="217">
        <f>ROUND(I173*H173,2)</f>
        <v>0</v>
      </c>
      <c r="BL173" s="18" t="s">
        <v>129</v>
      </c>
      <c r="BM173" s="216" t="s">
        <v>478</v>
      </c>
    </row>
    <row r="174" s="2" customFormat="1">
      <c r="A174" s="39"/>
      <c r="B174" s="40"/>
      <c r="C174" s="41"/>
      <c r="D174" s="218" t="s">
        <v>131</v>
      </c>
      <c r="E174" s="41"/>
      <c r="F174" s="219" t="s">
        <v>334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131</v>
      </c>
      <c r="AU174" s="18" t="s">
        <v>80</v>
      </c>
    </row>
    <row r="175" s="2" customFormat="1">
      <c r="A175" s="39"/>
      <c r="B175" s="40"/>
      <c r="C175" s="41"/>
      <c r="D175" s="223" t="s">
        <v>133</v>
      </c>
      <c r="E175" s="41"/>
      <c r="F175" s="224" t="s">
        <v>335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133</v>
      </c>
      <c r="AU175" s="18" t="s">
        <v>80</v>
      </c>
    </row>
    <row r="176" s="2" customFormat="1">
      <c r="A176" s="39"/>
      <c r="B176" s="40"/>
      <c r="C176" s="41"/>
      <c r="D176" s="218" t="s">
        <v>135</v>
      </c>
      <c r="E176" s="41"/>
      <c r="F176" s="225" t="s">
        <v>336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135</v>
      </c>
      <c r="AU176" s="18" t="s">
        <v>80</v>
      </c>
    </row>
    <row r="177" s="13" customFormat="1">
      <c r="A177" s="13"/>
      <c r="B177" s="226"/>
      <c r="C177" s="227"/>
      <c r="D177" s="218" t="s">
        <v>139</v>
      </c>
      <c r="E177" s="228" t="s">
        <v>19</v>
      </c>
      <c r="F177" s="229" t="s">
        <v>479</v>
      </c>
      <c r="G177" s="227"/>
      <c r="H177" s="230">
        <v>0.041000000000000002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139</v>
      </c>
      <c r="AU177" s="236" t="s">
        <v>80</v>
      </c>
      <c r="AV177" s="13" t="s">
        <v>80</v>
      </c>
      <c r="AW177" s="13" t="s">
        <v>32</v>
      </c>
      <c r="AX177" s="13" t="s">
        <v>70</v>
      </c>
      <c r="AY177" s="236" t="s">
        <v>122</v>
      </c>
    </row>
    <row r="178" s="14" customFormat="1">
      <c r="A178" s="14"/>
      <c r="B178" s="237"/>
      <c r="C178" s="238"/>
      <c r="D178" s="218" t="s">
        <v>139</v>
      </c>
      <c r="E178" s="239" t="s">
        <v>19</v>
      </c>
      <c r="F178" s="240" t="s">
        <v>162</v>
      </c>
      <c r="G178" s="238"/>
      <c r="H178" s="241">
        <v>0.041000000000000002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139</v>
      </c>
      <c r="AU178" s="247" t="s">
        <v>80</v>
      </c>
      <c r="AV178" s="14" t="s">
        <v>129</v>
      </c>
      <c r="AW178" s="14" t="s">
        <v>32</v>
      </c>
      <c r="AX178" s="14" t="s">
        <v>78</v>
      </c>
      <c r="AY178" s="247" t="s">
        <v>122</v>
      </c>
    </row>
    <row r="179" s="12" customFormat="1" ht="22.8" customHeight="1">
      <c r="A179" s="12"/>
      <c r="B179" s="189"/>
      <c r="C179" s="190"/>
      <c r="D179" s="191" t="s">
        <v>69</v>
      </c>
      <c r="E179" s="203" t="s">
        <v>261</v>
      </c>
      <c r="F179" s="203" t="s">
        <v>338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SUM(P180:P183)</f>
        <v>0</v>
      </c>
      <c r="Q179" s="197"/>
      <c r="R179" s="198">
        <f>SUM(R180:R183)</f>
        <v>0.015048599999999999</v>
      </c>
      <c r="S179" s="197"/>
      <c r="T179" s="199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78</v>
      </c>
      <c r="AT179" s="201" t="s">
        <v>69</v>
      </c>
      <c r="AU179" s="201" t="s">
        <v>78</v>
      </c>
      <c r="AY179" s="200" t="s">
        <v>122</v>
      </c>
      <c r="BK179" s="202">
        <f>SUM(BK180:BK183)</f>
        <v>0</v>
      </c>
    </row>
    <row r="180" s="2" customFormat="1" ht="14.4" customHeight="1">
      <c r="A180" s="39"/>
      <c r="B180" s="40"/>
      <c r="C180" s="205" t="s">
        <v>168</v>
      </c>
      <c r="D180" s="205" t="s">
        <v>124</v>
      </c>
      <c r="E180" s="206" t="s">
        <v>480</v>
      </c>
      <c r="F180" s="207" t="s">
        <v>481</v>
      </c>
      <c r="G180" s="208" t="s">
        <v>151</v>
      </c>
      <c r="H180" s="209">
        <v>0.059999999999999998</v>
      </c>
      <c r="I180" s="210"/>
      <c r="J180" s="211">
        <f>ROUND(I180*H180,2)</f>
        <v>0</v>
      </c>
      <c r="K180" s="207" t="s">
        <v>128</v>
      </c>
      <c r="L180" s="45"/>
      <c r="M180" s="212" t="s">
        <v>19</v>
      </c>
      <c r="N180" s="213" t="s">
        <v>41</v>
      </c>
      <c r="O180" s="85"/>
      <c r="P180" s="214">
        <f>O180*H180</f>
        <v>0</v>
      </c>
      <c r="Q180" s="214">
        <v>0.25080999999999998</v>
      </c>
      <c r="R180" s="214">
        <f>Q180*H180</f>
        <v>0.015048599999999999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129</v>
      </c>
      <c r="AT180" s="216" t="s">
        <v>124</v>
      </c>
      <c r="AU180" s="216" t="s">
        <v>80</v>
      </c>
      <c r="AY180" s="18" t="s">
        <v>122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78</v>
      </c>
      <c r="BK180" s="217">
        <f>ROUND(I180*H180,2)</f>
        <v>0</v>
      </c>
      <c r="BL180" s="18" t="s">
        <v>129</v>
      </c>
      <c r="BM180" s="216" t="s">
        <v>482</v>
      </c>
    </row>
    <row r="181" s="2" customFormat="1">
      <c r="A181" s="39"/>
      <c r="B181" s="40"/>
      <c r="C181" s="41"/>
      <c r="D181" s="218" t="s">
        <v>131</v>
      </c>
      <c r="E181" s="41"/>
      <c r="F181" s="219" t="s">
        <v>483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80</v>
      </c>
    </row>
    <row r="182" s="2" customFormat="1">
      <c r="A182" s="39"/>
      <c r="B182" s="40"/>
      <c r="C182" s="41"/>
      <c r="D182" s="223" t="s">
        <v>133</v>
      </c>
      <c r="E182" s="41"/>
      <c r="F182" s="224" t="s">
        <v>484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80</v>
      </c>
    </row>
    <row r="183" s="13" customFormat="1">
      <c r="A183" s="13"/>
      <c r="B183" s="226"/>
      <c r="C183" s="227"/>
      <c r="D183" s="218" t="s">
        <v>139</v>
      </c>
      <c r="E183" s="228" t="s">
        <v>19</v>
      </c>
      <c r="F183" s="229" t="s">
        <v>485</v>
      </c>
      <c r="G183" s="227"/>
      <c r="H183" s="230">
        <v>0.059999999999999998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139</v>
      </c>
      <c r="AU183" s="236" t="s">
        <v>80</v>
      </c>
      <c r="AV183" s="13" t="s">
        <v>80</v>
      </c>
      <c r="AW183" s="13" t="s">
        <v>32</v>
      </c>
      <c r="AX183" s="13" t="s">
        <v>78</v>
      </c>
      <c r="AY183" s="236" t="s">
        <v>122</v>
      </c>
    </row>
    <row r="184" s="12" customFormat="1" ht="22.8" customHeight="1">
      <c r="A184" s="12"/>
      <c r="B184" s="189"/>
      <c r="C184" s="190"/>
      <c r="D184" s="191" t="s">
        <v>69</v>
      </c>
      <c r="E184" s="203" t="s">
        <v>129</v>
      </c>
      <c r="F184" s="203" t="s">
        <v>346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SUM(P185:P190)</f>
        <v>0</v>
      </c>
      <c r="Q184" s="197"/>
      <c r="R184" s="198">
        <f>SUM(R185:R190)</f>
        <v>0.62227620000000006</v>
      </c>
      <c r="S184" s="197"/>
      <c r="T184" s="199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78</v>
      </c>
      <c r="AT184" s="201" t="s">
        <v>69</v>
      </c>
      <c r="AU184" s="201" t="s">
        <v>78</v>
      </c>
      <c r="AY184" s="200" t="s">
        <v>122</v>
      </c>
      <c r="BK184" s="202">
        <f>SUM(BK185:BK190)</f>
        <v>0</v>
      </c>
    </row>
    <row r="185" s="2" customFormat="1" ht="14.4" customHeight="1">
      <c r="A185" s="39"/>
      <c r="B185" s="40"/>
      <c r="C185" s="205" t="s">
        <v>228</v>
      </c>
      <c r="D185" s="205" t="s">
        <v>124</v>
      </c>
      <c r="E185" s="206" t="s">
        <v>486</v>
      </c>
      <c r="F185" s="207" t="s">
        <v>487</v>
      </c>
      <c r="G185" s="208" t="s">
        <v>127</v>
      </c>
      <c r="H185" s="209">
        <v>1.8200000000000001</v>
      </c>
      <c r="I185" s="210"/>
      <c r="J185" s="211">
        <f>ROUND(I185*H185,2)</f>
        <v>0</v>
      </c>
      <c r="K185" s="207" t="s">
        <v>128</v>
      </c>
      <c r="L185" s="45"/>
      <c r="M185" s="212" t="s">
        <v>19</v>
      </c>
      <c r="N185" s="213" t="s">
        <v>41</v>
      </c>
      <c r="O185" s="85"/>
      <c r="P185" s="214">
        <f>O185*H185</f>
        <v>0</v>
      </c>
      <c r="Q185" s="214">
        <v>0.34190999999999999</v>
      </c>
      <c r="R185" s="214">
        <f>Q185*H185</f>
        <v>0.62227620000000006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129</v>
      </c>
      <c r="AT185" s="216" t="s">
        <v>124</v>
      </c>
      <c r="AU185" s="216" t="s">
        <v>80</v>
      </c>
      <c r="AY185" s="18" t="s">
        <v>122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78</v>
      </c>
      <c r="BK185" s="217">
        <f>ROUND(I185*H185,2)</f>
        <v>0</v>
      </c>
      <c r="BL185" s="18" t="s">
        <v>129</v>
      </c>
      <c r="BM185" s="216" t="s">
        <v>488</v>
      </c>
    </row>
    <row r="186" s="2" customFormat="1">
      <c r="A186" s="39"/>
      <c r="B186" s="40"/>
      <c r="C186" s="41"/>
      <c r="D186" s="218" t="s">
        <v>131</v>
      </c>
      <c r="E186" s="41"/>
      <c r="F186" s="219" t="s">
        <v>489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80</v>
      </c>
    </row>
    <row r="187" s="2" customFormat="1">
      <c r="A187" s="39"/>
      <c r="B187" s="40"/>
      <c r="C187" s="41"/>
      <c r="D187" s="223" t="s">
        <v>133</v>
      </c>
      <c r="E187" s="41"/>
      <c r="F187" s="224" t="s">
        <v>490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80</v>
      </c>
    </row>
    <row r="188" s="2" customFormat="1">
      <c r="A188" s="39"/>
      <c r="B188" s="40"/>
      <c r="C188" s="41"/>
      <c r="D188" s="218" t="s">
        <v>135</v>
      </c>
      <c r="E188" s="41"/>
      <c r="F188" s="225" t="s">
        <v>491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135</v>
      </c>
      <c r="AU188" s="18" t="s">
        <v>80</v>
      </c>
    </row>
    <row r="189" s="13" customFormat="1">
      <c r="A189" s="13"/>
      <c r="B189" s="226"/>
      <c r="C189" s="227"/>
      <c r="D189" s="218" t="s">
        <v>139</v>
      </c>
      <c r="E189" s="228" t="s">
        <v>19</v>
      </c>
      <c r="F189" s="229" t="s">
        <v>492</v>
      </c>
      <c r="G189" s="227"/>
      <c r="H189" s="230">
        <v>1.8200000000000001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139</v>
      </c>
      <c r="AU189" s="236" t="s">
        <v>80</v>
      </c>
      <c r="AV189" s="13" t="s">
        <v>80</v>
      </c>
      <c r="AW189" s="13" t="s">
        <v>32</v>
      </c>
      <c r="AX189" s="13" t="s">
        <v>70</v>
      </c>
      <c r="AY189" s="236" t="s">
        <v>122</v>
      </c>
    </row>
    <row r="190" s="14" customFormat="1">
      <c r="A190" s="14"/>
      <c r="B190" s="237"/>
      <c r="C190" s="238"/>
      <c r="D190" s="218" t="s">
        <v>139</v>
      </c>
      <c r="E190" s="239" t="s">
        <v>19</v>
      </c>
      <c r="F190" s="240" t="s">
        <v>162</v>
      </c>
      <c r="G190" s="238"/>
      <c r="H190" s="241">
        <v>1.8200000000000001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139</v>
      </c>
      <c r="AU190" s="247" t="s">
        <v>80</v>
      </c>
      <c r="AV190" s="14" t="s">
        <v>129</v>
      </c>
      <c r="AW190" s="14" t="s">
        <v>32</v>
      </c>
      <c r="AX190" s="14" t="s">
        <v>78</v>
      </c>
      <c r="AY190" s="247" t="s">
        <v>122</v>
      </c>
    </row>
    <row r="191" s="12" customFormat="1" ht="22.8" customHeight="1">
      <c r="A191" s="12"/>
      <c r="B191" s="189"/>
      <c r="C191" s="190"/>
      <c r="D191" s="191" t="s">
        <v>69</v>
      </c>
      <c r="E191" s="203" t="s">
        <v>228</v>
      </c>
      <c r="F191" s="203" t="s">
        <v>360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SUM(P192:P195)</f>
        <v>0</v>
      </c>
      <c r="Q191" s="197"/>
      <c r="R191" s="198">
        <f>SUM(R192:R195)</f>
        <v>0.20650000000000002</v>
      </c>
      <c r="S191" s="197"/>
      <c r="T191" s="199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78</v>
      </c>
      <c r="AT191" s="201" t="s">
        <v>69</v>
      </c>
      <c r="AU191" s="201" t="s">
        <v>78</v>
      </c>
      <c r="AY191" s="200" t="s">
        <v>122</v>
      </c>
      <c r="BK191" s="202">
        <f>SUM(BK192:BK195)</f>
        <v>0</v>
      </c>
    </row>
    <row r="192" s="2" customFormat="1" ht="14.4" customHeight="1">
      <c r="A192" s="39"/>
      <c r="B192" s="40"/>
      <c r="C192" s="205" t="s">
        <v>493</v>
      </c>
      <c r="D192" s="205" t="s">
        <v>124</v>
      </c>
      <c r="E192" s="206" t="s">
        <v>361</v>
      </c>
      <c r="F192" s="207" t="s">
        <v>362</v>
      </c>
      <c r="G192" s="208" t="s">
        <v>127</v>
      </c>
      <c r="H192" s="209">
        <v>10</v>
      </c>
      <c r="I192" s="210"/>
      <c r="J192" s="211">
        <f>ROUND(I192*H192,2)</f>
        <v>0</v>
      </c>
      <c r="K192" s="207" t="s">
        <v>128</v>
      </c>
      <c r="L192" s="45"/>
      <c r="M192" s="212" t="s">
        <v>19</v>
      </c>
      <c r="N192" s="213" t="s">
        <v>41</v>
      </c>
      <c r="O192" s="85"/>
      <c r="P192" s="214">
        <f>O192*H192</f>
        <v>0</v>
      </c>
      <c r="Q192" s="214">
        <v>0.020650000000000002</v>
      </c>
      <c r="R192" s="214">
        <f>Q192*H192</f>
        <v>0.20650000000000002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129</v>
      </c>
      <c r="AT192" s="216" t="s">
        <v>124</v>
      </c>
      <c r="AU192" s="216" t="s">
        <v>80</v>
      </c>
      <c r="AY192" s="18" t="s">
        <v>122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78</v>
      </c>
      <c r="BK192" s="217">
        <f>ROUND(I192*H192,2)</f>
        <v>0</v>
      </c>
      <c r="BL192" s="18" t="s">
        <v>129</v>
      </c>
      <c r="BM192" s="216" t="s">
        <v>494</v>
      </c>
    </row>
    <row r="193" s="2" customFormat="1">
      <c r="A193" s="39"/>
      <c r="B193" s="40"/>
      <c r="C193" s="41"/>
      <c r="D193" s="218" t="s">
        <v>131</v>
      </c>
      <c r="E193" s="41"/>
      <c r="F193" s="219" t="s">
        <v>364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80</v>
      </c>
    </row>
    <row r="194" s="2" customFormat="1">
      <c r="A194" s="39"/>
      <c r="B194" s="40"/>
      <c r="C194" s="41"/>
      <c r="D194" s="223" t="s">
        <v>133</v>
      </c>
      <c r="E194" s="41"/>
      <c r="F194" s="224" t="s">
        <v>365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133</v>
      </c>
      <c r="AU194" s="18" t="s">
        <v>80</v>
      </c>
    </row>
    <row r="195" s="13" customFormat="1">
      <c r="A195" s="13"/>
      <c r="B195" s="226"/>
      <c r="C195" s="227"/>
      <c r="D195" s="218" t="s">
        <v>139</v>
      </c>
      <c r="E195" s="228" t="s">
        <v>19</v>
      </c>
      <c r="F195" s="229" t="s">
        <v>495</v>
      </c>
      <c r="G195" s="227"/>
      <c r="H195" s="230">
        <v>10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139</v>
      </c>
      <c r="AU195" s="236" t="s">
        <v>80</v>
      </c>
      <c r="AV195" s="13" t="s">
        <v>80</v>
      </c>
      <c r="AW195" s="13" t="s">
        <v>32</v>
      </c>
      <c r="AX195" s="13" t="s">
        <v>78</v>
      </c>
      <c r="AY195" s="236" t="s">
        <v>122</v>
      </c>
    </row>
    <row r="196" s="12" customFormat="1" ht="22.8" customHeight="1">
      <c r="A196" s="12"/>
      <c r="B196" s="189"/>
      <c r="C196" s="190"/>
      <c r="D196" s="191" t="s">
        <v>69</v>
      </c>
      <c r="E196" s="203" t="s">
        <v>141</v>
      </c>
      <c r="F196" s="203" t="s">
        <v>367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SUM(P197:P212)</f>
        <v>0</v>
      </c>
      <c r="Q196" s="197"/>
      <c r="R196" s="198">
        <f>SUM(R197:R212)</f>
        <v>0</v>
      </c>
      <c r="S196" s="197"/>
      <c r="T196" s="199">
        <f>SUM(T197:T212)</f>
        <v>1.3629999999999998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78</v>
      </c>
      <c r="AT196" s="201" t="s">
        <v>69</v>
      </c>
      <c r="AU196" s="201" t="s">
        <v>78</v>
      </c>
      <c r="AY196" s="200" t="s">
        <v>122</v>
      </c>
      <c r="BK196" s="202">
        <f>SUM(BK197:BK212)</f>
        <v>0</v>
      </c>
    </row>
    <row r="197" s="2" customFormat="1" ht="14.4" customHeight="1">
      <c r="A197" s="39"/>
      <c r="B197" s="40"/>
      <c r="C197" s="205" t="s">
        <v>225</v>
      </c>
      <c r="D197" s="205" t="s">
        <v>124</v>
      </c>
      <c r="E197" s="206" t="s">
        <v>369</v>
      </c>
      <c r="F197" s="207" t="s">
        <v>370</v>
      </c>
      <c r="G197" s="208" t="s">
        <v>127</v>
      </c>
      <c r="H197" s="209">
        <v>10</v>
      </c>
      <c r="I197" s="210"/>
      <c r="J197" s="211">
        <f>ROUND(I197*H197,2)</f>
        <v>0</v>
      </c>
      <c r="K197" s="207" t="s">
        <v>128</v>
      </c>
      <c r="L197" s="45"/>
      <c r="M197" s="212" t="s">
        <v>19</v>
      </c>
      <c r="N197" s="213" t="s">
        <v>41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0.00029999999999999997</v>
      </c>
      <c r="T197" s="215">
        <f>S197*H197</f>
        <v>0.0029999999999999996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129</v>
      </c>
      <c r="AT197" s="216" t="s">
        <v>124</v>
      </c>
      <c r="AU197" s="216" t="s">
        <v>80</v>
      </c>
      <c r="AY197" s="18" t="s">
        <v>122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78</v>
      </c>
      <c r="BK197" s="217">
        <f>ROUND(I197*H197,2)</f>
        <v>0</v>
      </c>
      <c r="BL197" s="18" t="s">
        <v>129</v>
      </c>
      <c r="BM197" s="216" t="s">
        <v>496</v>
      </c>
    </row>
    <row r="198" s="2" customFormat="1">
      <c r="A198" s="39"/>
      <c r="B198" s="40"/>
      <c r="C198" s="41"/>
      <c r="D198" s="218" t="s">
        <v>131</v>
      </c>
      <c r="E198" s="41"/>
      <c r="F198" s="219" t="s">
        <v>370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131</v>
      </c>
      <c r="AU198" s="18" t="s">
        <v>80</v>
      </c>
    </row>
    <row r="199" s="2" customFormat="1">
      <c r="A199" s="39"/>
      <c r="B199" s="40"/>
      <c r="C199" s="41"/>
      <c r="D199" s="223" t="s">
        <v>133</v>
      </c>
      <c r="E199" s="41"/>
      <c r="F199" s="224" t="s">
        <v>372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133</v>
      </c>
      <c r="AU199" s="18" t="s">
        <v>80</v>
      </c>
    </row>
    <row r="200" s="13" customFormat="1">
      <c r="A200" s="13"/>
      <c r="B200" s="226"/>
      <c r="C200" s="227"/>
      <c r="D200" s="218" t="s">
        <v>139</v>
      </c>
      <c r="E200" s="228" t="s">
        <v>19</v>
      </c>
      <c r="F200" s="229" t="s">
        <v>497</v>
      </c>
      <c r="G200" s="227"/>
      <c r="H200" s="230">
        <v>10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139</v>
      </c>
      <c r="AU200" s="236" t="s">
        <v>80</v>
      </c>
      <c r="AV200" s="13" t="s">
        <v>80</v>
      </c>
      <c r="AW200" s="13" t="s">
        <v>32</v>
      </c>
      <c r="AX200" s="13" t="s">
        <v>78</v>
      </c>
      <c r="AY200" s="236" t="s">
        <v>122</v>
      </c>
    </row>
    <row r="201" s="2" customFormat="1" ht="14.4" customHeight="1">
      <c r="A201" s="39"/>
      <c r="B201" s="40"/>
      <c r="C201" s="205" t="s">
        <v>141</v>
      </c>
      <c r="D201" s="205" t="s">
        <v>124</v>
      </c>
      <c r="E201" s="206" t="s">
        <v>375</v>
      </c>
      <c r="F201" s="207" t="s">
        <v>376</v>
      </c>
      <c r="G201" s="208" t="s">
        <v>127</v>
      </c>
      <c r="H201" s="209">
        <v>10</v>
      </c>
      <c r="I201" s="210"/>
      <c r="J201" s="211">
        <f>ROUND(I201*H201,2)</f>
        <v>0</v>
      </c>
      <c r="K201" s="207" t="s">
        <v>128</v>
      </c>
      <c r="L201" s="45"/>
      <c r="M201" s="212" t="s">
        <v>19</v>
      </c>
      <c r="N201" s="213" t="s">
        <v>41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0.010999999999999999</v>
      </c>
      <c r="T201" s="215">
        <f>S201*H201</f>
        <v>0.10999999999999999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129</v>
      </c>
      <c r="AT201" s="216" t="s">
        <v>124</v>
      </c>
      <c r="AU201" s="216" t="s">
        <v>80</v>
      </c>
      <c r="AY201" s="18" t="s">
        <v>122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78</v>
      </c>
      <c r="BK201" s="217">
        <f>ROUND(I201*H201,2)</f>
        <v>0</v>
      </c>
      <c r="BL201" s="18" t="s">
        <v>129</v>
      </c>
      <c r="BM201" s="216" t="s">
        <v>498</v>
      </c>
    </row>
    <row r="202" s="2" customFormat="1">
      <c r="A202" s="39"/>
      <c r="B202" s="40"/>
      <c r="C202" s="41"/>
      <c r="D202" s="218" t="s">
        <v>131</v>
      </c>
      <c r="E202" s="41"/>
      <c r="F202" s="219" t="s">
        <v>378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80</v>
      </c>
    </row>
    <row r="203" s="2" customFormat="1">
      <c r="A203" s="39"/>
      <c r="B203" s="40"/>
      <c r="C203" s="41"/>
      <c r="D203" s="223" t="s">
        <v>133</v>
      </c>
      <c r="E203" s="41"/>
      <c r="F203" s="224" t="s">
        <v>379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80</v>
      </c>
    </row>
    <row r="204" s="13" customFormat="1">
      <c r="A204" s="13"/>
      <c r="B204" s="226"/>
      <c r="C204" s="227"/>
      <c r="D204" s="218" t="s">
        <v>139</v>
      </c>
      <c r="E204" s="228" t="s">
        <v>19</v>
      </c>
      <c r="F204" s="229" t="s">
        <v>495</v>
      </c>
      <c r="G204" s="227"/>
      <c r="H204" s="230">
        <v>10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139</v>
      </c>
      <c r="AU204" s="236" t="s">
        <v>80</v>
      </c>
      <c r="AV204" s="13" t="s">
        <v>80</v>
      </c>
      <c r="AW204" s="13" t="s">
        <v>32</v>
      </c>
      <c r="AX204" s="13" t="s">
        <v>78</v>
      </c>
      <c r="AY204" s="236" t="s">
        <v>122</v>
      </c>
    </row>
    <row r="205" s="2" customFormat="1" ht="14.4" customHeight="1">
      <c r="A205" s="39"/>
      <c r="B205" s="40"/>
      <c r="C205" s="205" t="s">
        <v>174</v>
      </c>
      <c r="D205" s="205" t="s">
        <v>124</v>
      </c>
      <c r="E205" s="206" t="s">
        <v>381</v>
      </c>
      <c r="F205" s="207" t="s">
        <v>382</v>
      </c>
      <c r="G205" s="208" t="s">
        <v>151</v>
      </c>
      <c r="H205" s="209">
        <v>0.5</v>
      </c>
      <c r="I205" s="210"/>
      <c r="J205" s="211">
        <f>ROUND(I205*H205,2)</f>
        <v>0</v>
      </c>
      <c r="K205" s="207" t="s">
        <v>128</v>
      </c>
      <c r="L205" s="45"/>
      <c r="M205" s="212" t="s">
        <v>19</v>
      </c>
      <c r="N205" s="213" t="s">
        <v>41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2.5</v>
      </c>
      <c r="T205" s="215">
        <f>S205*H205</f>
        <v>1.25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129</v>
      </c>
      <c r="AT205" s="216" t="s">
        <v>124</v>
      </c>
      <c r="AU205" s="216" t="s">
        <v>80</v>
      </c>
      <c r="AY205" s="18" t="s">
        <v>122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78</v>
      </c>
      <c r="BK205" s="217">
        <f>ROUND(I205*H205,2)</f>
        <v>0</v>
      </c>
      <c r="BL205" s="18" t="s">
        <v>129</v>
      </c>
      <c r="BM205" s="216" t="s">
        <v>499</v>
      </c>
    </row>
    <row r="206" s="2" customFormat="1">
      <c r="A206" s="39"/>
      <c r="B206" s="40"/>
      <c r="C206" s="41"/>
      <c r="D206" s="218" t="s">
        <v>131</v>
      </c>
      <c r="E206" s="41"/>
      <c r="F206" s="219" t="s">
        <v>384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131</v>
      </c>
      <c r="AU206" s="18" t="s">
        <v>80</v>
      </c>
    </row>
    <row r="207" s="2" customFormat="1">
      <c r="A207" s="39"/>
      <c r="B207" s="40"/>
      <c r="C207" s="41"/>
      <c r="D207" s="223" t="s">
        <v>133</v>
      </c>
      <c r="E207" s="41"/>
      <c r="F207" s="224" t="s">
        <v>385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80</v>
      </c>
    </row>
    <row r="208" s="13" customFormat="1">
      <c r="A208" s="13"/>
      <c r="B208" s="226"/>
      <c r="C208" s="227"/>
      <c r="D208" s="218" t="s">
        <v>139</v>
      </c>
      <c r="E208" s="228" t="s">
        <v>19</v>
      </c>
      <c r="F208" s="229" t="s">
        <v>500</v>
      </c>
      <c r="G208" s="227"/>
      <c r="H208" s="230">
        <v>0.5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139</v>
      </c>
      <c r="AU208" s="236" t="s">
        <v>80</v>
      </c>
      <c r="AV208" s="13" t="s">
        <v>80</v>
      </c>
      <c r="AW208" s="13" t="s">
        <v>32</v>
      </c>
      <c r="AX208" s="13" t="s">
        <v>78</v>
      </c>
      <c r="AY208" s="236" t="s">
        <v>122</v>
      </c>
    </row>
    <row r="209" s="2" customFormat="1" ht="14.4" customHeight="1">
      <c r="A209" s="39"/>
      <c r="B209" s="40"/>
      <c r="C209" s="205" t="s">
        <v>405</v>
      </c>
      <c r="D209" s="205" t="s">
        <v>124</v>
      </c>
      <c r="E209" s="206" t="s">
        <v>387</v>
      </c>
      <c r="F209" s="207" t="s">
        <v>388</v>
      </c>
      <c r="G209" s="208" t="s">
        <v>127</v>
      </c>
      <c r="H209" s="209">
        <v>10</v>
      </c>
      <c r="I209" s="210"/>
      <c r="J209" s="211">
        <f>ROUND(I209*H209,2)</f>
        <v>0</v>
      </c>
      <c r="K209" s="207" t="s">
        <v>128</v>
      </c>
      <c r="L209" s="45"/>
      <c r="M209" s="212" t="s">
        <v>19</v>
      </c>
      <c r="N209" s="213" t="s">
        <v>41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129</v>
      </c>
      <c r="AT209" s="216" t="s">
        <v>124</v>
      </c>
      <c r="AU209" s="216" t="s">
        <v>80</v>
      </c>
      <c r="AY209" s="18" t="s">
        <v>122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78</v>
      </c>
      <c r="BK209" s="217">
        <f>ROUND(I209*H209,2)</f>
        <v>0</v>
      </c>
      <c r="BL209" s="18" t="s">
        <v>129</v>
      </c>
      <c r="BM209" s="216" t="s">
        <v>501</v>
      </c>
    </row>
    <row r="210" s="2" customFormat="1">
      <c r="A210" s="39"/>
      <c r="B210" s="40"/>
      <c r="C210" s="41"/>
      <c r="D210" s="218" t="s">
        <v>131</v>
      </c>
      <c r="E210" s="41"/>
      <c r="F210" s="219" t="s">
        <v>388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80</v>
      </c>
    </row>
    <row r="211" s="2" customFormat="1">
      <c r="A211" s="39"/>
      <c r="B211" s="40"/>
      <c r="C211" s="41"/>
      <c r="D211" s="223" t="s">
        <v>133</v>
      </c>
      <c r="E211" s="41"/>
      <c r="F211" s="224" t="s">
        <v>390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133</v>
      </c>
      <c r="AU211" s="18" t="s">
        <v>80</v>
      </c>
    </row>
    <row r="212" s="13" customFormat="1">
      <c r="A212" s="13"/>
      <c r="B212" s="226"/>
      <c r="C212" s="227"/>
      <c r="D212" s="218" t="s">
        <v>139</v>
      </c>
      <c r="E212" s="228" t="s">
        <v>19</v>
      </c>
      <c r="F212" s="229" t="s">
        <v>502</v>
      </c>
      <c r="G212" s="227"/>
      <c r="H212" s="230">
        <v>10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139</v>
      </c>
      <c r="AU212" s="236" t="s">
        <v>80</v>
      </c>
      <c r="AV212" s="13" t="s">
        <v>80</v>
      </c>
      <c r="AW212" s="13" t="s">
        <v>32</v>
      </c>
      <c r="AX212" s="13" t="s">
        <v>78</v>
      </c>
      <c r="AY212" s="236" t="s">
        <v>122</v>
      </c>
    </row>
    <row r="213" s="12" customFormat="1" ht="22.8" customHeight="1">
      <c r="A213" s="12"/>
      <c r="B213" s="189"/>
      <c r="C213" s="190"/>
      <c r="D213" s="191" t="s">
        <v>69</v>
      </c>
      <c r="E213" s="203" t="s">
        <v>391</v>
      </c>
      <c r="F213" s="203" t="s">
        <v>392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SUM(P214:P225)</f>
        <v>0</v>
      </c>
      <c r="Q213" s="197"/>
      <c r="R213" s="198">
        <f>SUM(R214:R225)</f>
        <v>0</v>
      </c>
      <c r="S213" s="197"/>
      <c r="T213" s="199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78</v>
      </c>
      <c r="AT213" s="201" t="s">
        <v>69</v>
      </c>
      <c r="AU213" s="201" t="s">
        <v>78</v>
      </c>
      <c r="AY213" s="200" t="s">
        <v>122</v>
      </c>
      <c r="BK213" s="202">
        <f>SUM(BK214:BK225)</f>
        <v>0</v>
      </c>
    </row>
    <row r="214" s="2" customFormat="1" ht="19.8" customHeight="1">
      <c r="A214" s="39"/>
      <c r="B214" s="40"/>
      <c r="C214" s="205" t="s">
        <v>248</v>
      </c>
      <c r="D214" s="205" t="s">
        <v>124</v>
      </c>
      <c r="E214" s="206" t="s">
        <v>393</v>
      </c>
      <c r="F214" s="207" t="s">
        <v>394</v>
      </c>
      <c r="G214" s="208" t="s">
        <v>238</v>
      </c>
      <c r="H214" s="209">
        <v>1.25</v>
      </c>
      <c r="I214" s="210"/>
      <c r="J214" s="211">
        <f>ROUND(I214*H214,2)</f>
        <v>0</v>
      </c>
      <c r="K214" s="207" t="s">
        <v>128</v>
      </c>
      <c r="L214" s="45"/>
      <c r="M214" s="212" t="s">
        <v>19</v>
      </c>
      <c r="N214" s="213" t="s">
        <v>41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129</v>
      </c>
      <c r="AT214" s="216" t="s">
        <v>124</v>
      </c>
      <c r="AU214" s="216" t="s">
        <v>80</v>
      </c>
      <c r="AY214" s="18" t="s">
        <v>122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78</v>
      </c>
      <c r="BK214" s="217">
        <f>ROUND(I214*H214,2)</f>
        <v>0</v>
      </c>
      <c r="BL214" s="18" t="s">
        <v>129</v>
      </c>
      <c r="BM214" s="216" t="s">
        <v>503</v>
      </c>
    </row>
    <row r="215" s="2" customFormat="1">
      <c r="A215" s="39"/>
      <c r="B215" s="40"/>
      <c r="C215" s="41"/>
      <c r="D215" s="218" t="s">
        <v>131</v>
      </c>
      <c r="E215" s="41"/>
      <c r="F215" s="219" t="s">
        <v>396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80</v>
      </c>
    </row>
    <row r="216" s="2" customFormat="1">
      <c r="A216" s="39"/>
      <c r="B216" s="40"/>
      <c r="C216" s="41"/>
      <c r="D216" s="223" t="s">
        <v>133</v>
      </c>
      <c r="E216" s="41"/>
      <c r="F216" s="224" t="s">
        <v>397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133</v>
      </c>
      <c r="AU216" s="18" t="s">
        <v>80</v>
      </c>
    </row>
    <row r="217" s="13" customFormat="1">
      <c r="A217" s="13"/>
      <c r="B217" s="226"/>
      <c r="C217" s="227"/>
      <c r="D217" s="218" t="s">
        <v>139</v>
      </c>
      <c r="E217" s="228" t="s">
        <v>19</v>
      </c>
      <c r="F217" s="229" t="s">
        <v>504</v>
      </c>
      <c r="G217" s="227"/>
      <c r="H217" s="230">
        <v>1.25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139</v>
      </c>
      <c r="AU217" s="236" t="s">
        <v>80</v>
      </c>
      <c r="AV217" s="13" t="s">
        <v>80</v>
      </c>
      <c r="AW217" s="13" t="s">
        <v>32</v>
      </c>
      <c r="AX217" s="13" t="s">
        <v>78</v>
      </c>
      <c r="AY217" s="236" t="s">
        <v>122</v>
      </c>
    </row>
    <row r="218" s="2" customFormat="1" ht="14.4" customHeight="1">
      <c r="A218" s="39"/>
      <c r="B218" s="40"/>
      <c r="C218" s="205" t="s">
        <v>7</v>
      </c>
      <c r="D218" s="205" t="s">
        <v>124</v>
      </c>
      <c r="E218" s="206" t="s">
        <v>399</v>
      </c>
      <c r="F218" s="207" t="s">
        <v>400</v>
      </c>
      <c r="G218" s="208" t="s">
        <v>238</v>
      </c>
      <c r="H218" s="209">
        <v>1.25</v>
      </c>
      <c r="I218" s="210"/>
      <c r="J218" s="211">
        <f>ROUND(I218*H218,2)</f>
        <v>0</v>
      </c>
      <c r="K218" s="207" t="s">
        <v>128</v>
      </c>
      <c r="L218" s="45"/>
      <c r="M218" s="212" t="s">
        <v>19</v>
      </c>
      <c r="N218" s="213" t="s">
        <v>41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129</v>
      </c>
      <c r="AT218" s="216" t="s">
        <v>124</v>
      </c>
      <c r="AU218" s="216" t="s">
        <v>80</v>
      </c>
      <c r="AY218" s="18" t="s">
        <v>122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78</v>
      </c>
      <c r="BK218" s="217">
        <f>ROUND(I218*H218,2)</f>
        <v>0</v>
      </c>
      <c r="BL218" s="18" t="s">
        <v>129</v>
      </c>
      <c r="BM218" s="216" t="s">
        <v>505</v>
      </c>
    </row>
    <row r="219" s="2" customFormat="1">
      <c r="A219" s="39"/>
      <c r="B219" s="40"/>
      <c r="C219" s="41"/>
      <c r="D219" s="218" t="s">
        <v>131</v>
      </c>
      <c r="E219" s="41"/>
      <c r="F219" s="219" t="s">
        <v>402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80</v>
      </c>
    </row>
    <row r="220" s="2" customFormat="1">
      <c r="A220" s="39"/>
      <c r="B220" s="40"/>
      <c r="C220" s="41"/>
      <c r="D220" s="223" t="s">
        <v>133</v>
      </c>
      <c r="E220" s="41"/>
      <c r="F220" s="224" t="s">
        <v>403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133</v>
      </c>
      <c r="AU220" s="18" t="s">
        <v>80</v>
      </c>
    </row>
    <row r="221" s="13" customFormat="1">
      <c r="A221" s="13"/>
      <c r="B221" s="226"/>
      <c r="C221" s="227"/>
      <c r="D221" s="218" t="s">
        <v>139</v>
      </c>
      <c r="E221" s="228" t="s">
        <v>19</v>
      </c>
      <c r="F221" s="229" t="s">
        <v>506</v>
      </c>
      <c r="G221" s="227"/>
      <c r="H221" s="230">
        <v>1.25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139</v>
      </c>
      <c r="AU221" s="236" t="s">
        <v>80</v>
      </c>
      <c r="AV221" s="13" t="s">
        <v>80</v>
      </c>
      <c r="AW221" s="13" t="s">
        <v>32</v>
      </c>
      <c r="AX221" s="13" t="s">
        <v>78</v>
      </c>
      <c r="AY221" s="236" t="s">
        <v>122</v>
      </c>
    </row>
    <row r="222" s="2" customFormat="1" ht="14.4" customHeight="1">
      <c r="A222" s="39"/>
      <c r="B222" s="40"/>
      <c r="C222" s="205" t="s">
        <v>193</v>
      </c>
      <c r="D222" s="205" t="s">
        <v>124</v>
      </c>
      <c r="E222" s="206" t="s">
        <v>406</v>
      </c>
      <c r="F222" s="207" t="s">
        <v>407</v>
      </c>
      <c r="G222" s="208" t="s">
        <v>238</v>
      </c>
      <c r="H222" s="209">
        <v>36.25</v>
      </c>
      <c r="I222" s="210"/>
      <c r="J222" s="211">
        <f>ROUND(I222*H222,2)</f>
        <v>0</v>
      </c>
      <c r="K222" s="207" t="s">
        <v>128</v>
      </c>
      <c r="L222" s="45"/>
      <c r="M222" s="212" t="s">
        <v>19</v>
      </c>
      <c r="N222" s="213" t="s">
        <v>41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129</v>
      </c>
      <c r="AT222" s="216" t="s">
        <v>124</v>
      </c>
      <c r="AU222" s="216" t="s">
        <v>80</v>
      </c>
      <c r="AY222" s="18" t="s">
        <v>122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78</v>
      </c>
      <c r="BK222" s="217">
        <f>ROUND(I222*H222,2)</f>
        <v>0</v>
      </c>
      <c r="BL222" s="18" t="s">
        <v>129</v>
      </c>
      <c r="BM222" s="216" t="s">
        <v>507</v>
      </c>
    </row>
    <row r="223" s="2" customFormat="1">
      <c r="A223" s="39"/>
      <c r="B223" s="40"/>
      <c r="C223" s="41"/>
      <c r="D223" s="218" t="s">
        <v>131</v>
      </c>
      <c r="E223" s="41"/>
      <c r="F223" s="219" t="s">
        <v>409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80</v>
      </c>
    </row>
    <row r="224" s="2" customFormat="1">
      <c r="A224" s="39"/>
      <c r="B224" s="40"/>
      <c r="C224" s="41"/>
      <c r="D224" s="223" t="s">
        <v>133</v>
      </c>
      <c r="E224" s="41"/>
      <c r="F224" s="224" t="s">
        <v>410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133</v>
      </c>
      <c r="AU224" s="18" t="s">
        <v>80</v>
      </c>
    </row>
    <row r="225" s="13" customFormat="1">
      <c r="A225" s="13"/>
      <c r="B225" s="226"/>
      <c r="C225" s="227"/>
      <c r="D225" s="218" t="s">
        <v>139</v>
      </c>
      <c r="E225" s="228" t="s">
        <v>19</v>
      </c>
      <c r="F225" s="229" t="s">
        <v>508</v>
      </c>
      <c r="G225" s="227"/>
      <c r="H225" s="230">
        <v>36.25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139</v>
      </c>
      <c r="AU225" s="236" t="s">
        <v>80</v>
      </c>
      <c r="AV225" s="13" t="s">
        <v>80</v>
      </c>
      <c r="AW225" s="13" t="s">
        <v>32</v>
      </c>
      <c r="AX225" s="13" t="s">
        <v>78</v>
      </c>
      <c r="AY225" s="236" t="s">
        <v>122</v>
      </c>
    </row>
    <row r="226" s="12" customFormat="1" ht="22.8" customHeight="1">
      <c r="A226" s="12"/>
      <c r="B226" s="189"/>
      <c r="C226" s="190"/>
      <c r="D226" s="191" t="s">
        <v>69</v>
      </c>
      <c r="E226" s="203" t="s">
        <v>246</v>
      </c>
      <c r="F226" s="203" t="s">
        <v>247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SUM(P227:P229)</f>
        <v>0</v>
      </c>
      <c r="Q226" s="197"/>
      <c r="R226" s="198">
        <f>SUM(R227:R229)</f>
        <v>0</v>
      </c>
      <c r="S226" s="197"/>
      <c r="T226" s="199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78</v>
      </c>
      <c r="AT226" s="201" t="s">
        <v>69</v>
      </c>
      <c r="AU226" s="201" t="s">
        <v>78</v>
      </c>
      <c r="AY226" s="200" t="s">
        <v>122</v>
      </c>
      <c r="BK226" s="202">
        <f>SUM(BK227:BK229)</f>
        <v>0</v>
      </c>
    </row>
    <row r="227" s="2" customFormat="1" ht="14.4" customHeight="1">
      <c r="A227" s="39"/>
      <c r="B227" s="40"/>
      <c r="C227" s="205" t="s">
        <v>295</v>
      </c>
      <c r="D227" s="205" t="s">
        <v>124</v>
      </c>
      <c r="E227" s="206" t="s">
        <v>509</v>
      </c>
      <c r="F227" s="207" t="s">
        <v>510</v>
      </c>
      <c r="G227" s="208" t="s">
        <v>238</v>
      </c>
      <c r="H227" s="209">
        <v>2.2989999999999999</v>
      </c>
      <c r="I227" s="210"/>
      <c r="J227" s="211">
        <f>ROUND(I227*H227,2)</f>
        <v>0</v>
      </c>
      <c r="K227" s="207" t="s">
        <v>128</v>
      </c>
      <c r="L227" s="45"/>
      <c r="M227" s="212" t="s">
        <v>19</v>
      </c>
      <c r="N227" s="213" t="s">
        <v>41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129</v>
      </c>
      <c r="AT227" s="216" t="s">
        <v>124</v>
      </c>
      <c r="AU227" s="216" t="s">
        <v>80</v>
      </c>
      <c r="AY227" s="18" t="s">
        <v>122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78</v>
      </c>
      <c r="BK227" s="217">
        <f>ROUND(I227*H227,2)</f>
        <v>0</v>
      </c>
      <c r="BL227" s="18" t="s">
        <v>129</v>
      </c>
      <c r="BM227" s="216" t="s">
        <v>511</v>
      </c>
    </row>
    <row r="228" s="2" customFormat="1">
      <c r="A228" s="39"/>
      <c r="B228" s="40"/>
      <c r="C228" s="41"/>
      <c r="D228" s="218" t="s">
        <v>131</v>
      </c>
      <c r="E228" s="41"/>
      <c r="F228" s="219" t="s">
        <v>512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80</v>
      </c>
    </row>
    <row r="229" s="2" customFormat="1">
      <c r="A229" s="39"/>
      <c r="B229" s="40"/>
      <c r="C229" s="41"/>
      <c r="D229" s="223" t="s">
        <v>133</v>
      </c>
      <c r="E229" s="41"/>
      <c r="F229" s="224" t="s">
        <v>513</v>
      </c>
      <c r="G229" s="41"/>
      <c r="H229" s="41"/>
      <c r="I229" s="220"/>
      <c r="J229" s="41"/>
      <c r="K229" s="41"/>
      <c r="L229" s="45"/>
      <c r="M229" s="258"/>
      <c r="N229" s="259"/>
      <c r="O229" s="260"/>
      <c r="P229" s="260"/>
      <c r="Q229" s="260"/>
      <c r="R229" s="260"/>
      <c r="S229" s="260"/>
      <c r="T229" s="261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133</v>
      </c>
      <c r="AU229" s="18" t="s">
        <v>80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h1lvHr+/fcCFo4lFO69jg4D0ceW+bvaW+OYy+Fv+mXLhO+BnEA+o4fN1DPaWeNOFHvvqjPq9b/IoXyo9Zt3Ntw==" hashValue="535FM5MWInzlAYrocvRDwlI0deqQbUqxVcNOgzcWLtU/8BYKgLcb6rwf16h7TvCbIt1tM1tFk4LR5jYPkySzmQ==" algorithmName="SHA-512" password="ED62"/>
  <autoFilter ref="C87:K22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2/111151103"/>
    <hyperlink ref="F99" r:id="rId2" display="https://podminky.urs.cz/item/CS_URS_2023_02/115001104"/>
    <hyperlink ref="F103" r:id="rId3" display="https://podminky.urs.cz/item/CS_URS_2023_02/122151101"/>
    <hyperlink ref="F107" r:id="rId4" display="https://podminky.urs.cz/item/CS_URS_2023_02/129153101"/>
    <hyperlink ref="F111" r:id="rId5" display="https://podminky.urs.cz/item/CS_URS_2023_02/162301500.1"/>
    <hyperlink ref="F115" r:id="rId6" display="https://podminky.urs.cz/item/CS_URS_2023_02/162301980.1"/>
    <hyperlink ref="F119" r:id="rId7" display="https://podminky.urs.cz/item/CS_URS_2023_02/162351103"/>
    <hyperlink ref="F125" r:id="rId8" display="https://podminky.urs.cz/item/CS_URS_2023_02/167151111"/>
    <hyperlink ref="F131" r:id="rId9" display="https://podminky.urs.cz/item/CS_URS_2023_02/174151101"/>
    <hyperlink ref="F134" r:id="rId10" display="https://podminky.urs.cz/item/CS_URS_2023_02/181006111"/>
    <hyperlink ref="F140" r:id="rId11" display="https://podminky.urs.cz/item/CS_URS_2023_02/181411122"/>
    <hyperlink ref="F147" r:id="rId12" display="https://podminky.urs.cz/item/CS_URS_2023_02/182151111"/>
    <hyperlink ref="F151" r:id="rId13" display="https://podminky.urs.cz/item/CS_URS_2023_02/R002"/>
    <hyperlink ref="F156" r:id="rId14" display="https://podminky.urs.cz/item/CS_URS_2023_02/274315412"/>
    <hyperlink ref="F164" r:id="rId15" display="https://podminky.urs.cz/item/CS_URS_2023_02/274354111"/>
    <hyperlink ref="F170" r:id="rId16" display="https://podminky.urs.cz/item/CS_URS_2023_02/274354211"/>
    <hyperlink ref="F175" r:id="rId17" display="https://podminky.urs.cz/item/CS_URS_2023_02/274362021"/>
    <hyperlink ref="F182" r:id="rId18" display="https://podminky.urs.cz/item/CS_URS_2023_02/320101111"/>
    <hyperlink ref="F187" r:id="rId19" display="https://podminky.urs.cz/item/CS_URS_2023_02/451315125"/>
    <hyperlink ref="F194" r:id="rId20" display="https://podminky.urs.cz/item/CS_URS_2023_02/628635522"/>
    <hyperlink ref="F199" r:id="rId21" display="https://podminky.urs.cz/item/CS_URS_2023_02/938111111"/>
    <hyperlink ref="F203" r:id="rId22" display="https://podminky.urs.cz/item/CS_URS_2023_02/938903112"/>
    <hyperlink ref="F207" r:id="rId23" display="https://podminky.urs.cz/item/CS_URS_2023_02/966055211"/>
    <hyperlink ref="F211" r:id="rId24" display="https://podminky.urs.cz/item/CS_URS_2023_02/985131111"/>
    <hyperlink ref="F216" r:id="rId25" display="https://podminky.urs.cz/item/CS_URS_2023_02/997013602"/>
    <hyperlink ref="F220" r:id="rId26" display="https://podminky.urs.cz/item/CS_URS_2023_02/997312511"/>
    <hyperlink ref="F224" r:id="rId27" display="https://podminky.urs.cz/item/CS_URS_2023_02/997312519"/>
    <hyperlink ref="F229" r:id="rId28" display="https://podminky.urs.cz/item/CS_URS_2023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514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ROUND((SUM(BE83:BE216)),  2)</f>
        <v>0</v>
      </c>
      <c r="G33" s="39"/>
      <c r="H33" s="39"/>
      <c r="I33" s="149">
        <v>0.20999999999999999</v>
      </c>
      <c r="J33" s="148">
        <f>ROUND(((SUM(BE83:BE216))*I33),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ROUND((SUM(BF83:BF216)),  2)</f>
        <v>0</v>
      </c>
      <c r="G34" s="39"/>
      <c r="H34" s="39"/>
      <c r="I34" s="149">
        <v>0.14999999999999999</v>
      </c>
      <c r="J34" s="148">
        <f>ROUND(((SUM(BF83:BF216))*I34),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ROUND((SUM(BG83:BG216)),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ROUND((SUM(BH83:BH216)),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ROUND((SUM(BI83:BI216)),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04 - Zátopa nádrže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257</v>
      </c>
      <c r="E62" s="175"/>
      <c r="F62" s="175"/>
      <c r="G62" s="175"/>
      <c r="H62" s="175"/>
      <c r="I62" s="175"/>
      <c r="J62" s="176">
        <f>J202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J213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4.4" customHeight="1">
      <c r="A73" s="39"/>
      <c r="B73" s="40"/>
      <c r="C73" s="41"/>
      <c r="D73" s="41"/>
      <c r="E73" s="161" t="str">
        <f>E7</f>
        <v>Oprava vodní nádrže Chyjice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6" customHeight="1">
      <c r="A75" s="39"/>
      <c r="B75" s="40"/>
      <c r="C75" s="41"/>
      <c r="D75" s="41"/>
      <c r="E75" s="70" t="str">
        <f>E9</f>
        <v>SO 04 - Zátopa nádrže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Chyjice</v>
      </c>
      <c r="G77" s="41"/>
      <c r="H77" s="41"/>
      <c r="I77" s="33" t="s">
        <v>23</v>
      </c>
      <c r="J77" s="73" t="str">
        <f>IF(J12="","",J12)</f>
        <v>21. 7. 2023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6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31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33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108</v>
      </c>
      <c r="D82" s="181" t="s">
        <v>55</v>
      </c>
      <c r="E82" s="181" t="s">
        <v>51</v>
      </c>
      <c r="F82" s="181" t="s">
        <v>52</v>
      </c>
      <c r="G82" s="181" t="s">
        <v>109</v>
      </c>
      <c r="H82" s="181" t="s">
        <v>110</v>
      </c>
      <c r="I82" s="181" t="s">
        <v>111</v>
      </c>
      <c r="J82" s="181" t="s">
        <v>102</v>
      </c>
      <c r="K82" s="182" t="s">
        <v>112</v>
      </c>
      <c r="L82" s="183"/>
      <c r="M82" s="93" t="s">
        <v>19</v>
      </c>
      <c r="N82" s="94" t="s">
        <v>40</v>
      </c>
      <c r="O82" s="94" t="s">
        <v>113</v>
      </c>
      <c r="P82" s="94" t="s">
        <v>114</v>
      </c>
      <c r="Q82" s="94" t="s">
        <v>115</v>
      </c>
      <c r="R82" s="94" t="s">
        <v>116</v>
      </c>
      <c r="S82" s="94" t="s">
        <v>117</v>
      </c>
      <c r="T82" s="95" t="s">
        <v>118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119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434.93632400000001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69</v>
      </c>
      <c r="AU83" s="18" t="s">
        <v>103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69</v>
      </c>
      <c r="E84" s="192" t="s">
        <v>120</v>
      </c>
      <c r="F84" s="192" t="s">
        <v>121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P85+P202+P213</f>
        <v>0</v>
      </c>
      <c r="Q84" s="197"/>
      <c r="R84" s="198">
        <f>R85+R202+R213</f>
        <v>434.93632400000001</v>
      </c>
      <c r="S84" s="197"/>
      <c r="T84" s="199">
        <f>T85+T202+T213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78</v>
      </c>
      <c r="AT84" s="201" t="s">
        <v>69</v>
      </c>
      <c r="AU84" s="201" t="s">
        <v>70</v>
      </c>
      <c r="AY84" s="200" t="s">
        <v>122</v>
      </c>
      <c r="BK84" s="202">
        <f>BK85+BK202+BK213</f>
        <v>0</v>
      </c>
    </row>
    <row r="85" s="12" customFormat="1" ht="22.8" customHeight="1">
      <c r="A85" s="12"/>
      <c r="B85" s="189"/>
      <c r="C85" s="190"/>
      <c r="D85" s="191" t="s">
        <v>69</v>
      </c>
      <c r="E85" s="203" t="s">
        <v>78</v>
      </c>
      <c r="F85" s="203" t="s">
        <v>123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SUM(P86:P201)</f>
        <v>0</v>
      </c>
      <c r="Q85" s="197"/>
      <c r="R85" s="198">
        <f>SUM(R86:R201)</f>
        <v>0.01082</v>
      </c>
      <c r="S85" s="197"/>
      <c r="T85" s="199">
        <f>SUM(T86:T201)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78</v>
      </c>
      <c r="AY85" s="200" t="s">
        <v>122</v>
      </c>
      <c r="BK85" s="202">
        <f>SUM(BK86:BK201)</f>
        <v>0</v>
      </c>
    </row>
    <row r="86" s="2" customFormat="1" ht="14.4" customHeight="1">
      <c r="A86" s="39"/>
      <c r="B86" s="40"/>
      <c r="C86" s="205" t="s">
        <v>78</v>
      </c>
      <c r="D86" s="205" t="s">
        <v>124</v>
      </c>
      <c r="E86" s="206" t="s">
        <v>125</v>
      </c>
      <c r="F86" s="207" t="s">
        <v>126</v>
      </c>
      <c r="G86" s="208" t="s">
        <v>127</v>
      </c>
      <c r="H86" s="209">
        <v>575</v>
      </c>
      <c r="I86" s="210"/>
      <c r="J86" s="211">
        <f>ROUND(I86*H86,2)</f>
        <v>0</v>
      </c>
      <c r="K86" s="207" t="s">
        <v>128</v>
      </c>
      <c r="L86" s="45"/>
      <c r="M86" s="212" t="s">
        <v>19</v>
      </c>
      <c r="N86" s="213" t="s">
        <v>41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129</v>
      </c>
      <c r="AT86" s="216" t="s">
        <v>124</v>
      </c>
      <c r="AU86" s="216" t="s">
        <v>80</v>
      </c>
      <c r="AY86" s="18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78</v>
      </c>
      <c r="BK86" s="217">
        <f>ROUND(I86*H86,2)</f>
        <v>0</v>
      </c>
      <c r="BL86" s="18" t="s">
        <v>129</v>
      </c>
      <c r="BM86" s="216" t="s">
        <v>515</v>
      </c>
    </row>
    <row r="87" s="2" customFormat="1">
      <c r="A87" s="39"/>
      <c r="B87" s="40"/>
      <c r="C87" s="41"/>
      <c r="D87" s="218" t="s">
        <v>131</v>
      </c>
      <c r="E87" s="41"/>
      <c r="F87" s="219" t="s">
        <v>132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131</v>
      </c>
      <c r="AU87" s="18" t="s">
        <v>80</v>
      </c>
    </row>
    <row r="88" s="2" customFormat="1">
      <c r="A88" s="39"/>
      <c r="B88" s="40"/>
      <c r="C88" s="41"/>
      <c r="D88" s="223" t="s">
        <v>133</v>
      </c>
      <c r="E88" s="41"/>
      <c r="F88" s="224" t="s">
        <v>134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133</v>
      </c>
      <c r="AU88" s="18" t="s">
        <v>80</v>
      </c>
    </row>
    <row r="89" s="2" customFormat="1">
      <c r="A89" s="39"/>
      <c r="B89" s="40"/>
      <c r="C89" s="41"/>
      <c r="D89" s="218" t="s">
        <v>135</v>
      </c>
      <c r="E89" s="41"/>
      <c r="F89" s="225" t="s">
        <v>136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135</v>
      </c>
      <c r="AU89" s="18" t="s">
        <v>80</v>
      </c>
    </row>
    <row r="90" s="13" customFormat="1">
      <c r="A90" s="13"/>
      <c r="B90" s="226"/>
      <c r="C90" s="227"/>
      <c r="D90" s="218" t="s">
        <v>139</v>
      </c>
      <c r="E90" s="228" t="s">
        <v>19</v>
      </c>
      <c r="F90" s="229" t="s">
        <v>516</v>
      </c>
      <c r="G90" s="227"/>
      <c r="H90" s="230">
        <v>575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139</v>
      </c>
      <c r="AU90" s="236" t="s">
        <v>80</v>
      </c>
      <c r="AV90" s="13" t="s">
        <v>80</v>
      </c>
      <c r="AW90" s="13" t="s">
        <v>32</v>
      </c>
      <c r="AX90" s="13" t="s">
        <v>78</v>
      </c>
      <c r="AY90" s="236" t="s">
        <v>122</v>
      </c>
    </row>
    <row r="91" s="2" customFormat="1" ht="14.4" customHeight="1">
      <c r="A91" s="39"/>
      <c r="B91" s="40"/>
      <c r="C91" s="205" t="s">
        <v>235</v>
      </c>
      <c r="D91" s="205" t="s">
        <v>124</v>
      </c>
      <c r="E91" s="206" t="s">
        <v>517</v>
      </c>
      <c r="F91" s="207" t="s">
        <v>518</v>
      </c>
      <c r="G91" s="208" t="s">
        <v>270</v>
      </c>
      <c r="H91" s="209">
        <v>4</v>
      </c>
      <c r="I91" s="210"/>
      <c r="J91" s="211">
        <f>ROUND(I91*H91,2)</f>
        <v>0</v>
      </c>
      <c r="K91" s="207" t="s">
        <v>128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80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129</v>
      </c>
      <c r="BM91" s="216" t="s">
        <v>519</v>
      </c>
    </row>
    <row r="92" s="2" customFormat="1">
      <c r="A92" s="39"/>
      <c r="B92" s="40"/>
      <c r="C92" s="41"/>
      <c r="D92" s="218" t="s">
        <v>131</v>
      </c>
      <c r="E92" s="41"/>
      <c r="F92" s="219" t="s">
        <v>520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80</v>
      </c>
    </row>
    <row r="93" s="2" customFormat="1">
      <c r="A93" s="39"/>
      <c r="B93" s="40"/>
      <c r="C93" s="41"/>
      <c r="D93" s="223" t="s">
        <v>133</v>
      </c>
      <c r="E93" s="41"/>
      <c r="F93" s="224" t="s">
        <v>521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80</v>
      </c>
    </row>
    <row r="94" s="13" customFormat="1">
      <c r="A94" s="13"/>
      <c r="B94" s="226"/>
      <c r="C94" s="227"/>
      <c r="D94" s="218" t="s">
        <v>139</v>
      </c>
      <c r="E94" s="228" t="s">
        <v>19</v>
      </c>
      <c r="F94" s="229" t="s">
        <v>522</v>
      </c>
      <c r="G94" s="227"/>
      <c r="H94" s="230">
        <v>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139</v>
      </c>
      <c r="AU94" s="236" t="s">
        <v>80</v>
      </c>
      <c r="AV94" s="13" t="s">
        <v>80</v>
      </c>
      <c r="AW94" s="13" t="s">
        <v>32</v>
      </c>
      <c r="AX94" s="13" t="s">
        <v>78</v>
      </c>
      <c r="AY94" s="236" t="s">
        <v>122</v>
      </c>
    </row>
    <row r="95" s="2" customFormat="1" ht="14.4" customHeight="1">
      <c r="A95" s="39"/>
      <c r="B95" s="40"/>
      <c r="C95" s="205" t="s">
        <v>374</v>
      </c>
      <c r="D95" s="205" t="s">
        <v>124</v>
      </c>
      <c r="E95" s="206" t="s">
        <v>523</v>
      </c>
      <c r="F95" s="207" t="s">
        <v>524</v>
      </c>
      <c r="G95" s="208" t="s">
        <v>270</v>
      </c>
      <c r="H95" s="209">
        <v>4</v>
      </c>
      <c r="I95" s="210"/>
      <c r="J95" s="211">
        <f>ROUND(I95*H95,2)</f>
        <v>0</v>
      </c>
      <c r="K95" s="207" t="s">
        <v>128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80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129</v>
      </c>
      <c r="BM95" s="216" t="s">
        <v>525</v>
      </c>
    </row>
    <row r="96" s="2" customFormat="1">
      <c r="A96" s="39"/>
      <c r="B96" s="40"/>
      <c r="C96" s="41"/>
      <c r="D96" s="218" t="s">
        <v>131</v>
      </c>
      <c r="E96" s="41"/>
      <c r="F96" s="219" t="s">
        <v>526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80</v>
      </c>
    </row>
    <row r="97" s="2" customFormat="1">
      <c r="A97" s="39"/>
      <c r="B97" s="40"/>
      <c r="C97" s="41"/>
      <c r="D97" s="223" t="s">
        <v>133</v>
      </c>
      <c r="E97" s="41"/>
      <c r="F97" s="224" t="s">
        <v>527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80</v>
      </c>
    </row>
    <row r="98" s="13" customFormat="1">
      <c r="A98" s="13"/>
      <c r="B98" s="226"/>
      <c r="C98" s="227"/>
      <c r="D98" s="218" t="s">
        <v>139</v>
      </c>
      <c r="E98" s="228" t="s">
        <v>19</v>
      </c>
      <c r="F98" s="229" t="s">
        <v>522</v>
      </c>
      <c r="G98" s="227"/>
      <c r="H98" s="230">
        <v>4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139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122</v>
      </c>
    </row>
    <row r="99" s="2" customFormat="1" ht="14.4" customHeight="1">
      <c r="A99" s="39"/>
      <c r="B99" s="40"/>
      <c r="C99" s="205" t="s">
        <v>168</v>
      </c>
      <c r="D99" s="205" t="s">
        <v>124</v>
      </c>
      <c r="E99" s="206" t="s">
        <v>528</v>
      </c>
      <c r="F99" s="207" t="s">
        <v>529</v>
      </c>
      <c r="G99" s="208" t="s">
        <v>270</v>
      </c>
      <c r="H99" s="209">
        <v>4</v>
      </c>
      <c r="I99" s="210"/>
      <c r="J99" s="211">
        <f>ROUND(I99*H99,2)</f>
        <v>0</v>
      </c>
      <c r="K99" s="207" t="s">
        <v>128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129</v>
      </c>
      <c r="AT99" s="216" t="s">
        <v>124</v>
      </c>
      <c r="AU99" s="216" t="s">
        <v>80</v>
      </c>
      <c r="AY99" s="18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129</v>
      </c>
      <c r="BM99" s="216" t="s">
        <v>530</v>
      </c>
    </row>
    <row r="100" s="2" customFormat="1">
      <c r="A100" s="39"/>
      <c r="B100" s="40"/>
      <c r="C100" s="41"/>
      <c r="D100" s="218" t="s">
        <v>131</v>
      </c>
      <c r="E100" s="41"/>
      <c r="F100" s="219" t="s">
        <v>531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80</v>
      </c>
    </row>
    <row r="101" s="2" customFormat="1">
      <c r="A101" s="39"/>
      <c r="B101" s="40"/>
      <c r="C101" s="41"/>
      <c r="D101" s="223" t="s">
        <v>133</v>
      </c>
      <c r="E101" s="41"/>
      <c r="F101" s="224" t="s">
        <v>532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80</v>
      </c>
    </row>
    <row r="102" s="13" customFormat="1">
      <c r="A102" s="13"/>
      <c r="B102" s="226"/>
      <c r="C102" s="227"/>
      <c r="D102" s="218" t="s">
        <v>139</v>
      </c>
      <c r="E102" s="228" t="s">
        <v>19</v>
      </c>
      <c r="F102" s="229" t="s">
        <v>522</v>
      </c>
      <c r="G102" s="227"/>
      <c r="H102" s="230">
        <v>4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80</v>
      </c>
      <c r="AV102" s="13" t="s">
        <v>80</v>
      </c>
      <c r="AW102" s="13" t="s">
        <v>32</v>
      </c>
      <c r="AX102" s="13" t="s">
        <v>78</v>
      </c>
      <c r="AY102" s="236" t="s">
        <v>122</v>
      </c>
    </row>
    <row r="103" s="2" customFormat="1" ht="14.4" customHeight="1">
      <c r="A103" s="39"/>
      <c r="B103" s="40"/>
      <c r="C103" s="205" t="s">
        <v>275</v>
      </c>
      <c r="D103" s="205" t="s">
        <v>124</v>
      </c>
      <c r="E103" s="206" t="s">
        <v>533</v>
      </c>
      <c r="F103" s="207" t="s">
        <v>534</v>
      </c>
      <c r="G103" s="208" t="s">
        <v>127</v>
      </c>
      <c r="H103" s="209">
        <v>401</v>
      </c>
      <c r="I103" s="210"/>
      <c r="J103" s="211">
        <f>ROUND(I103*H103,2)</f>
        <v>0</v>
      </c>
      <c r="K103" s="207" t="s">
        <v>128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129</v>
      </c>
      <c r="AT103" s="216" t="s">
        <v>124</v>
      </c>
      <c r="AU103" s="216" t="s">
        <v>80</v>
      </c>
      <c r="AY103" s="18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129</v>
      </c>
      <c r="BM103" s="216" t="s">
        <v>535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536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80</v>
      </c>
    </row>
    <row r="105" s="2" customFormat="1">
      <c r="A105" s="39"/>
      <c r="B105" s="40"/>
      <c r="C105" s="41"/>
      <c r="D105" s="223" t="s">
        <v>133</v>
      </c>
      <c r="E105" s="41"/>
      <c r="F105" s="224" t="s">
        <v>537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80</v>
      </c>
    </row>
    <row r="106" s="13" customFormat="1">
      <c r="A106" s="13"/>
      <c r="B106" s="226"/>
      <c r="C106" s="227"/>
      <c r="D106" s="218" t="s">
        <v>139</v>
      </c>
      <c r="E106" s="228" t="s">
        <v>19</v>
      </c>
      <c r="F106" s="229" t="s">
        <v>538</v>
      </c>
      <c r="G106" s="227"/>
      <c r="H106" s="230">
        <v>401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139</v>
      </c>
      <c r="AU106" s="236" t="s">
        <v>80</v>
      </c>
      <c r="AV106" s="13" t="s">
        <v>80</v>
      </c>
      <c r="AW106" s="13" t="s">
        <v>32</v>
      </c>
      <c r="AX106" s="13" t="s">
        <v>78</v>
      </c>
      <c r="AY106" s="236" t="s">
        <v>122</v>
      </c>
    </row>
    <row r="107" s="2" customFormat="1" ht="19.8" customHeight="1">
      <c r="A107" s="39"/>
      <c r="B107" s="40"/>
      <c r="C107" s="205" t="s">
        <v>310</v>
      </c>
      <c r="D107" s="205" t="s">
        <v>124</v>
      </c>
      <c r="E107" s="206" t="s">
        <v>539</v>
      </c>
      <c r="F107" s="207" t="s">
        <v>540</v>
      </c>
      <c r="G107" s="208" t="s">
        <v>151</v>
      </c>
      <c r="H107" s="209">
        <v>16</v>
      </c>
      <c r="I107" s="210"/>
      <c r="J107" s="211">
        <f>ROUND(I107*H107,2)</f>
        <v>0</v>
      </c>
      <c r="K107" s="207" t="s">
        <v>128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129</v>
      </c>
      <c r="AT107" s="216" t="s">
        <v>124</v>
      </c>
      <c r="AU107" s="216" t="s">
        <v>80</v>
      </c>
      <c r="AY107" s="18" t="s">
        <v>122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129</v>
      </c>
      <c r="BM107" s="216" t="s">
        <v>541</v>
      </c>
    </row>
    <row r="108" s="2" customFormat="1">
      <c r="A108" s="39"/>
      <c r="B108" s="40"/>
      <c r="C108" s="41"/>
      <c r="D108" s="218" t="s">
        <v>131</v>
      </c>
      <c r="E108" s="41"/>
      <c r="F108" s="219" t="s">
        <v>542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131</v>
      </c>
      <c r="AU108" s="18" t="s">
        <v>80</v>
      </c>
    </row>
    <row r="109" s="2" customFormat="1">
      <c r="A109" s="39"/>
      <c r="B109" s="40"/>
      <c r="C109" s="41"/>
      <c r="D109" s="223" t="s">
        <v>133</v>
      </c>
      <c r="E109" s="41"/>
      <c r="F109" s="224" t="s">
        <v>543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80</v>
      </c>
    </row>
    <row r="110" s="13" customFormat="1">
      <c r="A110" s="13"/>
      <c r="B110" s="226"/>
      <c r="C110" s="227"/>
      <c r="D110" s="218" t="s">
        <v>139</v>
      </c>
      <c r="E110" s="228" t="s">
        <v>19</v>
      </c>
      <c r="F110" s="229" t="s">
        <v>544</v>
      </c>
      <c r="G110" s="227"/>
      <c r="H110" s="230">
        <v>16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139</v>
      </c>
      <c r="AU110" s="236" t="s">
        <v>80</v>
      </c>
      <c r="AV110" s="13" t="s">
        <v>80</v>
      </c>
      <c r="AW110" s="13" t="s">
        <v>32</v>
      </c>
      <c r="AX110" s="13" t="s">
        <v>78</v>
      </c>
      <c r="AY110" s="236" t="s">
        <v>122</v>
      </c>
    </row>
    <row r="111" s="2" customFormat="1" ht="14.4" customHeight="1">
      <c r="A111" s="39"/>
      <c r="B111" s="40"/>
      <c r="C111" s="205" t="s">
        <v>225</v>
      </c>
      <c r="D111" s="205" t="s">
        <v>124</v>
      </c>
      <c r="E111" s="206" t="s">
        <v>545</v>
      </c>
      <c r="F111" s="207" t="s">
        <v>546</v>
      </c>
      <c r="G111" s="208" t="s">
        <v>151</v>
      </c>
      <c r="H111" s="209">
        <v>1188.7000000000001</v>
      </c>
      <c r="I111" s="210"/>
      <c r="J111" s="211">
        <f>ROUND(I111*H111,2)</f>
        <v>0</v>
      </c>
      <c r="K111" s="207" t="s">
        <v>128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129</v>
      </c>
      <c r="AT111" s="216" t="s">
        <v>124</v>
      </c>
      <c r="AU111" s="216" t="s">
        <v>80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129</v>
      </c>
      <c r="BM111" s="216" t="s">
        <v>547</v>
      </c>
    </row>
    <row r="112" s="2" customFormat="1">
      <c r="A112" s="39"/>
      <c r="B112" s="40"/>
      <c r="C112" s="41"/>
      <c r="D112" s="218" t="s">
        <v>131</v>
      </c>
      <c r="E112" s="41"/>
      <c r="F112" s="219" t="s">
        <v>548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80</v>
      </c>
    </row>
    <row r="113" s="2" customFormat="1">
      <c r="A113" s="39"/>
      <c r="B113" s="40"/>
      <c r="C113" s="41"/>
      <c r="D113" s="223" t="s">
        <v>133</v>
      </c>
      <c r="E113" s="41"/>
      <c r="F113" s="224" t="s">
        <v>549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80</v>
      </c>
    </row>
    <row r="114" s="13" customFormat="1">
      <c r="A114" s="13"/>
      <c r="B114" s="226"/>
      <c r="C114" s="227"/>
      <c r="D114" s="218" t="s">
        <v>139</v>
      </c>
      <c r="E114" s="228" t="s">
        <v>19</v>
      </c>
      <c r="F114" s="229" t="s">
        <v>550</v>
      </c>
      <c r="G114" s="227"/>
      <c r="H114" s="230">
        <v>1188.7000000000001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139</v>
      </c>
      <c r="AU114" s="236" t="s">
        <v>80</v>
      </c>
      <c r="AV114" s="13" t="s">
        <v>80</v>
      </c>
      <c r="AW114" s="13" t="s">
        <v>32</v>
      </c>
      <c r="AX114" s="13" t="s">
        <v>78</v>
      </c>
      <c r="AY114" s="236" t="s">
        <v>122</v>
      </c>
    </row>
    <row r="115" s="2" customFormat="1" ht="19.8" customHeight="1">
      <c r="A115" s="39"/>
      <c r="B115" s="40"/>
      <c r="C115" s="205" t="s">
        <v>551</v>
      </c>
      <c r="D115" s="205" t="s">
        <v>124</v>
      </c>
      <c r="E115" s="206" t="s">
        <v>552</v>
      </c>
      <c r="F115" s="207" t="s">
        <v>553</v>
      </c>
      <c r="G115" s="208" t="s">
        <v>151</v>
      </c>
      <c r="H115" s="209">
        <v>36.299999999999997</v>
      </c>
      <c r="I115" s="210"/>
      <c r="J115" s="211">
        <f>ROUND(I115*H115,2)</f>
        <v>0</v>
      </c>
      <c r="K115" s="207" t="s">
        <v>128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129</v>
      </c>
      <c r="AT115" s="216" t="s">
        <v>124</v>
      </c>
      <c r="AU115" s="216" t="s">
        <v>80</v>
      </c>
      <c r="AY115" s="18" t="s">
        <v>122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129</v>
      </c>
      <c r="BM115" s="216" t="s">
        <v>554</v>
      </c>
    </row>
    <row r="116" s="2" customFormat="1">
      <c r="A116" s="39"/>
      <c r="B116" s="40"/>
      <c r="C116" s="41"/>
      <c r="D116" s="218" t="s">
        <v>131</v>
      </c>
      <c r="E116" s="41"/>
      <c r="F116" s="219" t="s">
        <v>555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131</v>
      </c>
      <c r="AU116" s="18" t="s">
        <v>80</v>
      </c>
    </row>
    <row r="117" s="2" customFormat="1">
      <c r="A117" s="39"/>
      <c r="B117" s="40"/>
      <c r="C117" s="41"/>
      <c r="D117" s="223" t="s">
        <v>133</v>
      </c>
      <c r="E117" s="41"/>
      <c r="F117" s="224" t="s">
        <v>556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80</v>
      </c>
    </row>
    <row r="118" s="13" customFormat="1">
      <c r="A118" s="13"/>
      <c r="B118" s="226"/>
      <c r="C118" s="227"/>
      <c r="D118" s="218" t="s">
        <v>139</v>
      </c>
      <c r="E118" s="228" t="s">
        <v>19</v>
      </c>
      <c r="F118" s="229" t="s">
        <v>557</v>
      </c>
      <c r="G118" s="227"/>
      <c r="H118" s="230">
        <v>36.299999999999997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139</v>
      </c>
      <c r="AU118" s="236" t="s">
        <v>80</v>
      </c>
      <c r="AV118" s="13" t="s">
        <v>80</v>
      </c>
      <c r="AW118" s="13" t="s">
        <v>32</v>
      </c>
      <c r="AX118" s="13" t="s">
        <v>78</v>
      </c>
      <c r="AY118" s="236" t="s">
        <v>122</v>
      </c>
    </row>
    <row r="119" s="2" customFormat="1" ht="14.4" customHeight="1">
      <c r="A119" s="39"/>
      <c r="B119" s="40"/>
      <c r="C119" s="205" t="s">
        <v>8</v>
      </c>
      <c r="D119" s="205" t="s">
        <v>124</v>
      </c>
      <c r="E119" s="206" t="s">
        <v>558</v>
      </c>
      <c r="F119" s="207" t="s">
        <v>559</v>
      </c>
      <c r="G119" s="208" t="s">
        <v>270</v>
      </c>
      <c r="H119" s="209">
        <v>4</v>
      </c>
      <c r="I119" s="210"/>
      <c r="J119" s="211">
        <f>ROUND(I119*H119,2)</f>
        <v>0</v>
      </c>
      <c r="K119" s="207" t="s">
        <v>128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129</v>
      </c>
      <c r="AT119" s="216" t="s">
        <v>124</v>
      </c>
      <c r="AU119" s="216" t="s">
        <v>80</v>
      </c>
      <c r="AY119" s="18" t="s">
        <v>122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129</v>
      </c>
      <c r="BM119" s="216" t="s">
        <v>560</v>
      </c>
    </row>
    <row r="120" s="2" customFormat="1">
      <c r="A120" s="39"/>
      <c r="B120" s="40"/>
      <c r="C120" s="41"/>
      <c r="D120" s="218" t="s">
        <v>131</v>
      </c>
      <c r="E120" s="41"/>
      <c r="F120" s="219" t="s">
        <v>561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80</v>
      </c>
    </row>
    <row r="121" s="2" customFormat="1">
      <c r="A121" s="39"/>
      <c r="B121" s="40"/>
      <c r="C121" s="41"/>
      <c r="D121" s="223" t="s">
        <v>133</v>
      </c>
      <c r="E121" s="41"/>
      <c r="F121" s="224" t="s">
        <v>562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80</v>
      </c>
    </row>
    <row r="122" s="13" customFormat="1">
      <c r="A122" s="13"/>
      <c r="B122" s="226"/>
      <c r="C122" s="227"/>
      <c r="D122" s="218" t="s">
        <v>139</v>
      </c>
      <c r="E122" s="228" t="s">
        <v>19</v>
      </c>
      <c r="F122" s="229" t="s">
        <v>522</v>
      </c>
      <c r="G122" s="227"/>
      <c r="H122" s="230">
        <v>4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139</v>
      </c>
      <c r="AU122" s="236" t="s">
        <v>80</v>
      </c>
      <c r="AV122" s="13" t="s">
        <v>80</v>
      </c>
      <c r="AW122" s="13" t="s">
        <v>32</v>
      </c>
      <c r="AX122" s="13" t="s">
        <v>78</v>
      </c>
      <c r="AY122" s="236" t="s">
        <v>122</v>
      </c>
    </row>
    <row r="123" s="2" customFormat="1" ht="19.8" customHeight="1">
      <c r="A123" s="39"/>
      <c r="B123" s="40"/>
      <c r="C123" s="205" t="s">
        <v>298</v>
      </c>
      <c r="D123" s="205" t="s">
        <v>124</v>
      </c>
      <c r="E123" s="206" t="s">
        <v>156</v>
      </c>
      <c r="F123" s="207" t="s">
        <v>157</v>
      </c>
      <c r="G123" s="208" t="s">
        <v>151</v>
      </c>
      <c r="H123" s="209">
        <v>1225</v>
      </c>
      <c r="I123" s="210"/>
      <c r="J123" s="211">
        <f>ROUND(I123*H123,2)</f>
        <v>0</v>
      </c>
      <c r="K123" s="207" t="s">
        <v>128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129</v>
      </c>
      <c r="AT123" s="216" t="s">
        <v>124</v>
      </c>
      <c r="AU123" s="216" t="s">
        <v>80</v>
      </c>
      <c r="AY123" s="18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129</v>
      </c>
      <c r="BM123" s="216" t="s">
        <v>563</v>
      </c>
    </row>
    <row r="124" s="2" customFormat="1">
      <c r="A124" s="39"/>
      <c r="B124" s="40"/>
      <c r="C124" s="41"/>
      <c r="D124" s="218" t="s">
        <v>131</v>
      </c>
      <c r="E124" s="41"/>
      <c r="F124" s="219" t="s">
        <v>159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80</v>
      </c>
    </row>
    <row r="125" s="2" customFormat="1">
      <c r="A125" s="39"/>
      <c r="B125" s="40"/>
      <c r="C125" s="41"/>
      <c r="D125" s="223" t="s">
        <v>133</v>
      </c>
      <c r="E125" s="41"/>
      <c r="F125" s="224" t="s">
        <v>160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80</v>
      </c>
    </row>
    <row r="126" s="13" customFormat="1">
      <c r="A126" s="13"/>
      <c r="B126" s="226"/>
      <c r="C126" s="227"/>
      <c r="D126" s="218" t="s">
        <v>139</v>
      </c>
      <c r="E126" s="228" t="s">
        <v>19</v>
      </c>
      <c r="F126" s="229" t="s">
        <v>557</v>
      </c>
      <c r="G126" s="227"/>
      <c r="H126" s="230">
        <v>36.299999999999997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139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122</v>
      </c>
    </row>
    <row r="127" s="13" customFormat="1">
      <c r="A127" s="13"/>
      <c r="B127" s="226"/>
      <c r="C127" s="227"/>
      <c r="D127" s="218" t="s">
        <v>139</v>
      </c>
      <c r="E127" s="228" t="s">
        <v>19</v>
      </c>
      <c r="F127" s="229" t="s">
        <v>550</v>
      </c>
      <c r="G127" s="227"/>
      <c r="H127" s="230">
        <v>1188.7000000000001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139</v>
      </c>
      <c r="AU127" s="236" t="s">
        <v>80</v>
      </c>
      <c r="AV127" s="13" t="s">
        <v>80</v>
      </c>
      <c r="AW127" s="13" t="s">
        <v>32</v>
      </c>
      <c r="AX127" s="13" t="s">
        <v>70</v>
      </c>
      <c r="AY127" s="236" t="s">
        <v>122</v>
      </c>
    </row>
    <row r="128" s="14" customFormat="1">
      <c r="A128" s="14"/>
      <c r="B128" s="237"/>
      <c r="C128" s="238"/>
      <c r="D128" s="218" t="s">
        <v>139</v>
      </c>
      <c r="E128" s="239" t="s">
        <v>19</v>
      </c>
      <c r="F128" s="240" t="s">
        <v>162</v>
      </c>
      <c r="G128" s="238"/>
      <c r="H128" s="241">
        <v>1225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139</v>
      </c>
      <c r="AU128" s="247" t="s">
        <v>80</v>
      </c>
      <c r="AV128" s="14" t="s">
        <v>129</v>
      </c>
      <c r="AW128" s="14" t="s">
        <v>32</v>
      </c>
      <c r="AX128" s="14" t="s">
        <v>78</v>
      </c>
      <c r="AY128" s="247" t="s">
        <v>122</v>
      </c>
    </row>
    <row r="129" s="2" customFormat="1" ht="14.4" customHeight="1">
      <c r="A129" s="39"/>
      <c r="B129" s="40"/>
      <c r="C129" s="205" t="s">
        <v>347</v>
      </c>
      <c r="D129" s="205" t="s">
        <v>124</v>
      </c>
      <c r="E129" s="206" t="s">
        <v>164</v>
      </c>
      <c r="F129" s="207" t="s">
        <v>165</v>
      </c>
      <c r="G129" s="208" t="s">
        <v>127</v>
      </c>
      <c r="H129" s="209">
        <v>575</v>
      </c>
      <c r="I129" s="210"/>
      <c r="J129" s="211">
        <f>ROUND(I129*H129,2)</f>
        <v>0</v>
      </c>
      <c r="K129" s="207" t="s">
        <v>128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129</v>
      </c>
      <c r="AT129" s="216" t="s">
        <v>124</v>
      </c>
      <c r="AU129" s="216" t="s">
        <v>80</v>
      </c>
      <c r="AY129" s="18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129</v>
      </c>
      <c r="BM129" s="216" t="s">
        <v>564</v>
      </c>
    </row>
    <row r="130" s="2" customFormat="1">
      <c r="A130" s="39"/>
      <c r="B130" s="40"/>
      <c r="C130" s="41"/>
      <c r="D130" s="218" t="s">
        <v>131</v>
      </c>
      <c r="E130" s="41"/>
      <c r="F130" s="219" t="s">
        <v>165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80</v>
      </c>
    </row>
    <row r="131" s="2" customFormat="1">
      <c r="A131" s="39"/>
      <c r="B131" s="40"/>
      <c r="C131" s="41"/>
      <c r="D131" s="223" t="s">
        <v>133</v>
      </c>
      <c r="E131" s="41"/>
      <c r="F131" s="224" t="s">
        <v>167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80</v>
      </c>
    </row>
    <row r="132" s="13" customFormat="1">
      <c r="A132" s="13"/>
      <c r="B132" s="226"/>
      <c r="C132" s="227"/>
      <c r="D132" s="218" t="s">
        <v>139</v>
      </c>
      <c r="E132" s="228" t="s">
        <v>19</v>
      </c>
      <c r="F132" s="229" t="s">
        <v>565</v>
      </c>
      <c r="G132" s="227"/>
      <c r="H132" s="230">
        <v>575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139</v>
      </c>
      <c r="AU132" s="236" t="s">
        <v>80</v>
      </c>
      <c r="AV132" s="13" t="s">
        <v>80</v>
      </c>
      <c r="AW132" s="13" t="s">
        <v>32</v>
      </c>
      <c r="AX132" s="13" t="s">
        <v>78</v>
      </c>
      <c r="AY132" s="236" t="s">
        <v>122</v>
      </c>
    </row>
    <row r="133" s="2" customFormat="1" ht="19.8" customHeight="1">
      <c r="A133" s="39"/>
      <c r="B133" s="40"/>
      <c r="C133" s="205" t="s">
        <v>288</v>
      </c>
      <c r="D133" s="205" t="s">
        <v>124</v>
      </c>
      <c r="E133" s="206" t="s">
        <v>566</v>
      </c>
      <c r="F133" s="207" t="s">
        <v>567</v>
      </c>
      <c r="G133" s="208" t="s">
        <v>270</v>
      </c>
      <c r="H133" s="209">
        <v>116</v>
      </c>
      <c r="I133" s="210"/>
      <c r="J133" s="211">
        <f>ROUND(I133*H133,2)</f>
        <v>0</v>
      </c>
      <c r="K133" s="207" t="s">
        <v>128</v>
      </c>
      <c r="L133" s="45"/>
      <c r="M133" s="212" t="s">
        <v>19</v>
      </c>
      <c r="N133" s="213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129</v>
      </c>
      <c r="AT133" s="216" t="s">
        <v>124</v>
      </c>
      <c r="AU133" s="216" t="s">
        <v>80</v>
      </c>
      <c r="AY133" s="18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129</v>
      </c>
      <c r="BM133" s="216" t="s">
        <v>568</v>
      </c>
    </row>
    <row r="134" s="2" customFormat="1">
      <c r="A134" s="39"/>
      <c r="B134" s="40"/>
      <c r="C134" s="41"/>
      <c r="D134" s="218" t="s">
        <v>131</v>
      </c>
      <c r="E134" s="41"/>
      <c r="F134" s="219" t="s">
        <v>569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80</v>
      </c>
    </row>
    <row r="135" s="2" customFormat="1">
      <c r="A135" s="39"/>
      <c r="B135" s="40"/>
      <c r="C135" s="41"/>
      <c r="D135" s="223" t="s">
        <v>133</v>
      </c>
      <c r="E135" s="41"/>
      <c r="F135" s="224" t="s">
        <v>570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80</v>
      </c>
    </row>
    <row r="136" s="13" customFormat="1">
      <c r="A136" s="13"/>
      <c r="B136" s="226"/>
      <c r="C136" s="227"/>
      <c r="D136" s="218" t="s">
        <v>139</v>
      </c>
      <c r="E136" s="228" t="s">
        <v>19</v>
      </c>
      <c r="F136" s="229" t="s">
        <v>571</v>
      </c>
      <c r="G136" s="227"/>
      <c r="H136" s="230">
        <v>116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139</v>
      </c>
      <c r="AU136" s="236" t="s">
        <v>80</v>
      </c>
      <c r="AV136" s="13" t="s">
        <v>80</v>
      </c>
      <c r="AW136" s="13" t="s">
        <v>32</v>
      </c>
      <c r="AX136" s="13" t="s">
        <v>78</v>
      </c>
      <c r="AY136" s="236" t="s">
        <v>122</v>
      </c>
    </row>
    <row r="137" s="2" customFormat="1" ht="14.4" customHeight="1">
      <c r="A137" s="39"/>
      <c r="B137" s="40"/>
      <c r="C137" s="205" t="s">
        <v>412</v>
      </c>
      <c r="D137" s="205" t="s">
        <v>124</v>
      </c>
      <c r="E137" s="206" t="s">
        <v>175</v>
      </c>
      <c r="F137" s="207" t="s">
        <v>176</v>
      </c>
      <c r="G137" s="208" t="s">
        <v>127</v>
      </c>
      <c r="H137" s="209">
        <v>14375</v>
      </c>
      <c r="I137" s="210"/>
      <c r="J137" s="211">
        <f>ROUND(I137*H137,2)</f>
        <v>0</v>
      </c>
      <c r="K137" s="207" t="s">
        <v>128</v>
      </c>
      <c r="L137" s="45"/>
      <c r="M137" s="212" t="s">
        <v>19</v>
      </c>
      <c r="N137" s="213" t="s">
        <v>41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129</v>
      </c>
      <c r="AT137" s="216" t="s">
        <v>124</v>
      </c>
      <c r="AU137" s="216" t="s">
        <v>80</v>
      </c>
      <c r="AY137" s="18" t="s">
        <v>122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78</v>
      </c>
      <c r="BK137" s="217">
        <f>ROUND(I137*H137,2)</f>
        <v>0</v>
      </c>
      <c r="BL137" s="18" t="s">
        <v>129</v>
      </c>
      <c r="BM137" s="216" t="s">
        <v>572</v>
      </c>
    </row>
    <row r="138" s="2" customFormat="1">
      <c r="A138" s="39"/>
      <c r="B138" s="40"/>
      <c r="C138" s="41"/>
      <c r="D138" s="218" t="s">
        <v>131</v>
      </c>
      <c r="E138" s="41"/>
      <c r="F138" s="219" t="s">
        <v>176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80</v>
      </c>
    </row>
    <row r="139" s="2" customFormat="1">
      <c r="A139" s="39"/>
      <c r="B139" s="40"/>
      <c r="C139" s="41"/>
      <c r="D139" s="223" t="s">
        <v>133</v>
      </c>
      <c r="E139" s="41"/>
      <c r="F139" s="224" t="s">
        <v>178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133</v>
      </c>
      <c r="AU139" s="18" t="s">
        <v>80</v>
      </c>
    </row>
    <row r="140" s="13" customFormat="1">
      <c r="A140" s="13"/>
      <c r="B140" s="226"/>
      <c r="C140" s="227"/>
      <c r="D140" s="218" t="s">
        <v>139</v>
      </c>
      <c r="E140" s="228" t="s">
        <v>19</v>
      </c>
      <c r="F140" s="229" t="s">
        <v>573</v>
      </c>
      <c r="G140" s="227"/>
      <c r="H140" s="230">
        <v>14375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139</v>
      </c>
      <c r="AU140" s="236" t="s">
        <v>80</v>
      </c>
      <c r="AV140" s="13" t="s">
        <v>80</v>
      </c>
      <c r="AW140" s="13" t="s">
        <v>32</v>
      </c>
      <c r="AX140" s="13" t="s">
        <v>78</v>
      </c>
      <c r="AY140" s="236" t="s">
        <v>122</v>
      </c>
    </row>
    <row r="141" s="2" customFormat="1" ht="19.8" customHeight="1">
      <c r="A141" s="39"/>
      <c r="B141" s="40"/>
      <c r="C141" s="205" t="s">
        <v>193</v>
      </c>
      <c r="D141" s="205" t="s">
        <v>124</v>
      </c>
      <c r="E141" s="206" t="s">
        <v>187</v>
      </c>
      <c r="F141" s="207" t="s">
        <v>188</v>
      </c>
      <c r="G141" s="208" t="s">
        <v>151</v>
      </c>
      <c r="H141" s="209">
        <v>1338.5</v>
      </c>
      <c r="I141" s="210"/>
      <c r="J141" s="211">
        <f>ROUND(I141*H141,2)</f>
        <v>0</v>
      </c>
      <c r="K141" s="207" t="s">
        <v>128</v>
      </c>
      <c r="L141" s="45"/>
      <c r="M141" s="212" t="s">
        <v>19</v>
      </c>
      <c r="N141" s="213" t="s">
        <v>41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129</v>
      </c>
      <c r="AT141" s="216" t="s">
        <v>124</v>
      </c>
      <c r="AU141" s="216" t="s">
        <v>80</v>
      </c>
      <c r="AY141" s="18" t="s">
        <v>122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78</v>
      </c>
      <c r="BK141" s="217">
        <f>ROUND(I141*H141,2)</f>
        <v>0</v>
      </c>
      <c r="BL141" s="18" t="s">
        <v>129</v>
      </c>
      <c r="BM141" s="216" t="s">
        <v>574</v>
      </c>
    </row>
    <row r="142" s="2" customFormat="1">
      <c r="A142" s="39"/>
      <c r="B142" s="40"/>
      <c r="C142" s="41"/>
      <c r="D142" s="218" t="s">
        <v>131</v>
      </c>
      <c r="E142" s="41"/>
      <c r="F142" s="219" t="s">
        <v>190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131</v>
      </c>
      <c r="AU142" s="18" t="s">
        <v>80</v>
      </c>
    </row>
    <row r="143" s="2" customFormat="1">
      <c r="A143" s="39"/>
      <c r="B143" s="40"/>
      <c r="C143" s="41"/>
      <c r="D143" s="223" t="s">
        <v>133</v>
      </c>
      <c r="E143" s="41"/>
      <c r="F143" s="224" t="s">
        <v>191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80</v>
      </c>
    </row>
    <row r="144" s="13" customFormat="1">
      <c r="A144" s="13"/>
      <c r="B144" s="226"/>
      <c r="C144" s="227"/>
      <c r="D144" s="218" t="s">
        <v>139</v>
      </c>
      <c r="E144" s="228" t="s">
        <v>19</v>
      </c>
      <c r="F144" s="229" t="s">
        <v>575</v>
      </c>
      <c r="G144" s="227"/>
      <c r="H144" s="230">
        <v>1170.9000000000001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139</v>
      </c>
      <c r="AU144" s="236" t="s">
        <v>80</v>
      </c>
      <c r="AV144" s="13" t="s">
        <v>80</v>
      </c>
      <c r="AW144" s="13" t="s">
        <v>32</v>
      </c>
      <c r="AX144" s="13" t="s">
        <v>70</v>
      </c>
      <c r="AY144" s="236" t="s">
        <v>122</v>
      </c>
    </row>
    <row r="145" s="13" customFormat="1">
      <c r="A145" s="13"/>
      <c r="B145" s="226"/>
      <c r="C145" s="227"/>
      <c r="D145" s="218" t="s">
        <v>139</v>
      </c>
      <c r="E145" s="228" t="s">
        <v>19</v>
      </c>
      <c r="F145" s="229" t="s">
        <v>576</v>
      </c>
      <c r="G145" s="227"/>
      <c r="H145" s="230">
        <v>54.100000000000001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139</v>
      </c>
      <c r="AU145" s="236" t="s">
        <v>80</v>
      </c>
      <c r="AV145" s="13" t="s">
        <v>80</v>
      </c>
      <c r="AW145" s="13" t="s">
        <v>32</v>
      </c>
      <c r="AX145" s="13" t="s">
        <v>70</v>
      </c>
      <c r="AY145" s="236" t="s">
        <v>122</v>
      </c>
    </row>
    <row r="146" s="13" customFormat="1">
      <c r="A146" s="13"/>
      <c r="B146" s="226"/>
      <c r="C146" s="227"/>
      <c r="D146" s="218" t="s">
        <v>139</v>
      </c>
      <c r="E146" s="228" t="s">
        <v>19</v>
      </c>
      <c r="F146" s="229" t="s">
        <v>577</v>
      </c>
      <c r="G146" s="227"/>
      <c r="H146" s="230">
        <v>97.5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139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122</v>
      </c>
    </row>
    <row r="147" s="13" customFormat="1">
      <c r="A147" s="13"/>
      <c r="B147" s="226"/>
      <c r="C147" s="227"/>
      <c r="D147" s="218" t="s">
        <v>139</v>
      </c>
      <c r="E147" s="228" t="s">
        <v>19</v>
      </c>
      <c r="F147" s="229" t="s">
        <v>544</v>
      </c>
      <c r="G147" s="227"/>
      <c r="H147" s="230">
        <v>16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139</v>
      </c>
      <c r="AU147" s="236" t="s">
        <v>80</v>
      </c>
      <c r="AV147" s="13" t="s">
        <v>80</v>
      </c>
      <c r="AW147" s="13" t="s">
        <v>32</v>
      </c>
      <c r="AX147" s="13" t="s">
        <v>70</v>
      </c>
      <c r="AY147" s="236" t="s">
        <v>122</v>
      </c>
    </row>
    <row r="148" s="14" customFormat="1">
      <c r="A148" s="14"/>
      <c r="B148" s="237"/>
      <c r="C148" s="238"/>
      <c r="D148" s="218" t="s">
        <v>139</v>
      </c>
      <c r="E148" s="239" t="s">
        <v>19</v>
      </c>
      <c r="F148" s="240" t="s">
        <v>162</v>
      </c>
      <c r="G148" s="238"/>
      <c r="H148" s="241">
        <v>1338.5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139</v>
      </c>
      <c r="AU148" s="247" t="s">
        <v>80</v>
      </c>
      <c r="AV148" s="14" t="s">
        <v>129</v>
      </c>
      <c r="AW148" s="14" t="s">
        <v>32</v>
      </c>
      <c r="AX148" s="14" t="s">
        <v>78</v>
      </c>
      <c r="AY148" s="247" t="s">
        <v>122</v>
      </c>
    </row>
    <row r="149" s="2" customFormat="1" ht="14.4" customHeight="1">
      <c r="A149" s="39"/>
      <c r="B149" s="40"/>
      <c r="C149" s="205" t="s">
        <v>200</v>
      </c>
      <c r="D149" s="205" t="s">
        <v>124</v>
      </c>
      <c r="E149" s="206" t="s">
        <v>448</v>
      </c>
      <c r="F149" s="207" t="s">
        <v>449</v>
      </c>
      <c r="G149" s="208" t="s">
        <v>151</v>
      </c>
      <c r="H149" s="209">
        <v>2447.0100000000002</v>
      </c>
      <c r="I149" s="210"/>
      <c r="J149" s="211">
        <f>ROUND(I149*H149,2)</f>
        <v>0</v>
      </c>
      <c r="K149" s="207" t="s">
        <v>128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129</v>
      </c>
      <c r="AT149" s="216" t="s">
        <v>124</v>
      </c>
      <c r="AU149" s="216" t="s">
        <v>80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129</v>
      </c>
      <c r="BM149" s="216" t="s">
        <v>578</v>
      </c>
    </row>
    <row r="150" s="2" customFormat="1">
      <c r="A150" s="39"/>
      <c r="B150" s="40"/>
      <c r="C150" s="41"/>
      <c r="D150" s="218" t="s">
        <v>131</v>
      </c>
      <c r="E150" s="41"/>
      <c r="F150" s="219" t="s">
        <v>451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80</v>
      </c>
    </row>
    <row r="151" s="2" customFormat="1">
      <c r="A151" s="39"/>
      <c r="B151" s="40"/>
      <c r="C151" s="41"/>
      <c r="D151" s="223" t="s">
        <v>133</v>
      </c>
      <c r="E151" s="41"/>
      <c r="F151" s="224" t="s">
        <v>452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80</v>
      </c>
    </row>
    <row r="152" s="13" customFormat="1">
      <c r="A152" s="13"/>
      <c r="B152" s="226"/>
      <c r="C152" s="227"/>
      <c r="D152" s="218" t="s">
        <v>139</v>
      </c>
      <c r="E152" s="228" t="s">
        <v>19</v>
      </c>
      <c r="F152" s="229" t="s">
        <v>579</v>
      </c>
      <c r="G152" s="227"/>
      <c r="H152" s="230">
        <v>54.100000000000001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139</v>
      </c>
      <c r="AU152" s="236" t="s">
        <v>80</v>
      </c>
      <c r="AV152" s="13" t="s">
        <v>80</v>
      </c>
      <c r="AW152" s="13" t="s">
        <v>32</v>
      </c>
      <c r="AX152" s="13" t="s">
        <v>70</v>
      </c>
      <c r="AY152" s="236" t="s">
        <v>122</v>
      </c>
    </row>
    <row r="153" s="13" customFormat="1">
      <c r="A153" s="13"/>
      <c r="B153" s="226"/>
      <c r="C153" s="227"/>
      <c r="D153" s="218" t="s">
        <v>139</v>
      </c>
      <c r="E153" s="228" t="s">
        <v>19</v>
      </c>
      <c r="F153" s="229" t="s">
        <v>577</v>
      </c>
      <c r="G153" s="227"/>
      <c r="H153" s="230">
        <v>97.5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139</v>
      </c>
      <c r="AU153" s="236" t="s">
        <v>80</v>
      </c>
      <c r="AV153" s="13" t="s">
        <v>80</v>
      </c>
      <c r="AW153" s="13" t="s">
        <v>32</v>
      </c>
      <c r="AX153" s="13" t="s">
        <v>70</v>
      </c>
      <c r="AY153" s="236" t="s">
        <v>122</v>
      </c>
    </row>
    <row r="154" s="13" customFormat="1">
      <c r="A154" s="13"/>
      <c r="B154" s="226"/>
      <c r="C154" s="227"/>
      <c r="D154" s="218" t="s">
        <v>139</v>
      </c>
      <c r="E154" s="228" t="s">
        <v>19</v>
      </c>
      <c r="F154" s="229" t="s">
        <v>580</v>
      </c>
      <c r="G154" s="227"/>
      <c r="H154" s="230">
        <v>1070.4100000000001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139</v>
      </c>
      <c r="AU154" s="236" t="s">
        <v>80</v>
      </c>
      <c r="AV154" s="13" t="s">
        <v>80</v>
      </c>
      <c r="AW154" s="13" t="s">
        <v>32</v>
      </c>
      <c r="AX154" s="13" t="s">
        <v>70</v>
      </c>
      <c r="AY154" s="236" t="s">
        <v>122</v>
      </c>
    </row>
    <row r="155" s="13" customFormat="1">
      <c r="A155" s="13"/>
      <c r="B155" s="226"/>
      <c r="C155" s="227"/>
      <c r="D155" s="218" t="s">
        <v>139</v>
      </c>
      <c r="E155" s="228" t="s">
        <v>19</v>
      </c>
      <c r="F155" s="229" t="s">
        <v>581</v>
      </c>
      <c r="G155" s="227"/>
      <c r="H155" s="230">
        <v>1225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139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122</v>
      </c>
    </row>
    <row r="156" s="14" customFormat="1">
      <c r="A156" s="14"/>
      <c r="B156" s="237"/>
      <c r="C156" s="238"/>
      <c r="D156" s="218" t="s">
        <v>139</v>
      </c>
      <c r="E156" s="239" t="s">
        <v>19</v>
      </c>
      <c r="F156" s="240" t="s">
        <v>162</v>
      </c>
      <c r="G156" s="238"/>
      <c r="H156" s="241">
        <v>2447.0100000000002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139</v>
      </c>
      <c r="AU156" s="247" t="s">
        <v>80</v>
      </c>
      <c r="AV156" s="14" t="s">
        <v>129</v>
      </c>
      <c r="AW156" s="14" t="s">
        <v>32</v>
      </c>
      <c r="AX156" s="14" t="s">
        <v>78</v>
      </c>
      <c r="AY156" s="247" t="s">
        <v>122</v>
      </c>
    </row>
    <row r="157" s="2" customFormat="1" ht="14.4" customHeight="1">
      <c r="A157" s="39"/>
      <c r="B157" s="40"/>
      <c r="C157" s="205" t="s">
        <v>300</v>
      </c>
      <c r="D157" s="205" t="s">
        <v>124</v>
      </c>
      <c r="E157" s="206" t="s">
        <v>201</v>
      </c>
      <c r="F157" s="207" t="s">
        <v>202</v>
      </c>
      <c r="G157" s="208" t="s">
        <v>151</v>
      </c>
      <c r="H157" s="209">
        <v>1225</v>
      </c>
      <c r="I157" s="210"/>
      <c r="J157" s="211">
        <f>ROUND(I157*H157,2)</f>
        <v>0</v>
      </c>
      <c r="K157" s="207" t="s">
        <v>128</v>
      </c>
      <c r="L157" s="45"/>
      <c r="M157" s="212" t="s">
        <v>19</v>
      </c>
      <c r="N157" s="213" t="s">
        <v>41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129</v>
      </c>
      <c r="AT157" s="216" t="s">
        <v>124</v>
      </c>
      <c r="AU157" s="216" t="s">
        <v>80</v>
      </c>
      <c r="AY157" s="18" t="s">
        <v>122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0</v>
      </c>
      <c r="BL157" s="18" t="s">
        <v>129</v>
      </c>
      <c r="BM157" s="216" t="s">
        <v>582</v>
      </c>
    </row>
    <row r="158" s="2" customFormat="1">
      <c r="A158" s="39"/>
      <c r="B158" s="40"/>
      <c r="C158" s="41"/>
      <c r="D158" s="218" t="s">
        <v>131</v>
      </c>
      <c r="E158" s="41"/>
      <c r="F158" s="219" t="s">
        <v>204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80</v>
      </c>
    </row>
    <row r="159" s="2" customFormat="1">
      <c r="A159" s="39"/>
      <c r="B159" s="40"/>
      <c r="C159" s="41"/>
      <c r="D159" s="223" t="s">
        <v>133</v>
      </c>
      <c r="E159" s="41"/>
      <c r="F159" s="224" t="s">
        <v>205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80</v>
      </c>
    </row>
    <row r="160" s="13" customFormat="1">
      <c r="A160" s="13"/>
      <c r="B160" s="226"/>
      <c r="C160" s="227"/>
      <c r="D160" s="218" t="s">
        <v>139</v>
      </c>
      <c r="E160" s="228" t="s">
        <v>19</v>
      </c>
      <c r="F160" s="229" t="s">
        <v>583</v>
      </c>
      <c r="G160" s="227"/>
      <c r="H160" s="230">
        <v>1225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139</v>
      </c>
      <c r="AU160" s="236" t="s">
        <v>80</v>
      </c>
      <c r="AV160" s="13" t="s">
        <v>80</v>
      </c>
      <c r="AW160" s="13" t="s">
        <v>32</v>
      </c>
      <c r="AX160" s="13" t="s">
        <v>78</v>
      </c>
      <c r="AY160" s="236" t="s">
        <v>122</v>
      </c>
    </row>
    <row r="161" s="2" customFormat="1" ht="14.4" customHeight="1">
      <c r="A161" s="39"/>
      <c r="B161" s="40"/>
      <c r="C161" s="205" t="s">
        <v>317</v>
      </c>
      <c r="D161" s="205" t="s">
        <v>124</v>
      </c>
      <c r="E161" s="206" t="s">
        <v>301</v>
      </c>
      <c r="F161" s="207" t="s">
        <v>302</v>
      </c>
      <c r="G161" s="208" t="s">
        <v>151</v>
      </c>
      <c r="H161" s="209">
        <v>97.5</v>
      </c>
      <c r="I161" s="210"/>
      <c r="J161" s="211">
        <f>ROUND(I161*H161,2)</f>
        <v>0</v>
      </c>
      <c r="K161" s="207" t="s">
        <v>128</v>
      </c>
      <c r="L161" s="45"/>
      <c r="M161" s="212" t="s">
        <v>19</v>
      </c>
      <c r="N161" s="213" t="s">
        <v>41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129</v>
      </c>
      <c r="AT161" s="216" t="s">
        <v>124</v>
      </c>
      <c r="AU161" s="216" t="s">
        <v>80</v>
      </c>
      <c r="AY161" s="18" t="s">
        <v>122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78</v>
      </c>
      <c r="BK161" s="217">
        <f>ROUND(I161*H161,2)</f>
        <v>0</v>
      </c>
      <c r="BL161" s="18" t="s">
        <v>129</v>
      </c>
      <c r="BM161" s="216" t="s">
        <v>584</v>
      </c>
    </row>
    <row r="162" s="2" customFormat="1">
      <c r="A162" s="39"/>
      <c r="B162" s="40"/>
      <c r="C162" s="41"/>
      <c r="D162" s="218" t="s">
        <v>131</v>
      </c>
      <c r="E162" s="41"/>
      <c r="F162" s="219" t="s">
        <v>304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80</v>
      </c>
    </row>
    <row r="163" s="2" customFormat="1">
      <c r="A163" s="39"/>
      <c r="B163" s="40"/>
      <c r="C163" s="41"/>
      <c r="D163" s="223" t="s">
        <v>133</v>
      </c>
      <c r="E163" s="41"/>
      <c r="F163" s="224" t="s">
        <v>305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80</v>
      </c>
    </row>
    <row r="164" s="13" customFormat="1">
      <c r="A164" s="13"/>
      <c r="B164" s="226"/>
      <c r="C164" s="227"/>
      <c r="D164" s="218" t="s">
        <v>139</v>
      </c>
      <c r="E164" s="228" t="s">
        <v>19</v>
      </c>
      <c r="F164" s="229" t="s">
        <v>585</v>
      </c>
      <c r="G164" s="227"/>
      <c r="H164" s="230">
        <v>97.5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139</v>
      </c>
      <c r="AU164" s="236" t="s">
        <v>80</v>
      </c>
      <c r="AV164" s="13" t="s">
        <v>80</v>
      </c>
      <c r="AW164" s="13" t="s">
        <v>32</v>
      </c>
      <c r="AX164" s="13" t="s">
        <v>78</v>
      </c>
      <c r="AY164" s="236" t="s">
        <v>122</v>
      </c>
    </row>
    <row r="165" s="2" customFormat="1" ht="14.4" customHeight="1">
      <c r="A165" s="39"/>
      <c r="B165" s="40"/>
      <c r="C165" s="205" t="s">
        <v>220</v>
      </c>
      <c r="D165" s="205" t="s">
        <v>124</v>
      </c>
      <c r="E165" s="206" t="s">
        <v>207</v>
      </c>
      <c r="F165" s="207" t="s">
        <v>208</v>
      </c>
      <c r="G165" s="208" t="s">
        <v>127</v>
      </c>
      <c r="H165" s="209">
        <v>11245.1</v>
      </c>
      <c r="I165" s="210"/>
      <c r="J165" s="211">
        <f>ROUND(I165*H165,2)</f>
        <v>0</v>
      </c>
      <c r="K165" s="207" t="s">
        <v>128</v>
      </c>
      <c r="L165" s="45"/>
      <c r="M165" s="212" t="s">
        <v>19</v>
      </c>
      <c r="N165" s="213" t="s">
        <v>41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129</v>
      </c>
      <c r="AT165" s="216" t="s">
        <v>124</v>
      </c>
      <c r="AU165" s="216" t="s">
        <v>80</v>
      </c>
      <c r="AY165" s="18" t="s">
        <v>122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78</v>
      </c>
      <c r="BK165" s="217">
        <f>ROUND(I165*H165,2)</f>
        <v>0</v>
      </c>
      <c r="BL165" s="18" t="s">
        <v>129</v>
      </c>
      <c r="BM165" s="216" t="s">
        <v>586</v>
      </c>
    </row>
    <row r="166" s="2" customFormat="1">
      <c r="A166" s="39"/>
      <c r="B166" s="40"/>
      <c r="C166" s="41"/>
      <c r="D166" s="218" t="s">
        <v>131</v>
      </c>
      <c r="E166" s="41"/>
      <c r="F166" s="219" t="s">
        <v>210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80</v>
      </c>
    </row>
    <row r="167" s="2" customFormat="1">
      <c r="A167" s="39"/>
      <c r="B167" s="40"/>
      <c r="C167" s="41"/>
      <c r="D167" s="223" t="s">
        <v>133</v>
      </c>
      <c r="E167" s="41"/>
      <c r="F167" s="224" t="s">
        <v>211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80</v>
      </c>
    </row>
    <row r="168" s="13" customFormat="1">
      <c r="A168" s="13"/>
      <c r="B168" s="226"/>
      <c r="C168" s="227"/>
      <c r="D168" s="218" t="s">
        <v>139</v>
      </c>
      <c r="E168" s="228" t="s">
        <v>19</v>
      </c>
      <c r="F168" s="229" t="s">
        <v>587</v>
      </c>
      <c r="G168" s="227"/>
      <c r="H168" s="230">
        <v>401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139</v>
      </c>
      <c r="AU168" s="236" t="s">
        <v>80</v>
      </c>
      <c r="AV168" s="13" t="s">
        <v>80</v>
      </c>
      <c r="AW168" s="13" t="s">
        <v>32</v>
      </c>
      <c r="AX168" s="13" t="s">
        <v>70</v>
      </c>
      <c r="AY168" s="236" t="s">
        <v>122</v>
      </c>
    </row>
    <row r="169" s="13" customFormat="1">
      <c r="A169" s="13"/>
      <c r="B169" s="226"/>
      <c r="C169" s="227"/>
      <c r="D169" s="218" t="s">
        <v>139</v>
      </c>
      <c r="E169" s="228" t="s">
        <v>19</v>
      </c>
      <c r="F169" s="229" t="s">
        <v>588</v>
      </c>
      <c r="G169" s="227"/>
      <c r="H169" s="230">
        <v>10704.1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139</v>
      </c>
      <c r="AU169" s="236" t="s">
        <v>80</v>
      </c>
      <c r="AV169" s="13" t="s">
        <v>80</v>
      </c>
      <c r="AW169" s="13" t="s">
        <v>32</v>
      </c>
      <c r="AX169" s="13" t="s">
        <v>70</v>
      </c>
      <c r="AY169" s="236" t="s">
        <v>122</v>
      </c>
    </row>
    <row r="170" s="13" customFormat="1">
      <c r="A170" s="13"/>
      <c r="B170" s="226"/>
      <c r="C170" s="227"/>
      <c r="D170" s="218" t="s">
        <v>139</v>
      </c>
      <c r="E170" s="228" t="s">
        <v>19</v>
      </c>
      <c r="F170" s="229" t="s">
        <v>589</v>
      </c>
      <c r="G170" s="227"/>
      <c r="H170" s="230">
        <v>140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139</v>
      </c>
      <c r="AU170" s="236" t="s">
        <v>80</v>
      </c>
      <c r="AV170" s="13" t="s">
        <v>80</v>
      </c>
      <c r="AW170" s="13" t="s">
        <v>32</v>
      </c>
      <c r="AX170" s="13" t="s">
        <v>70</v>
      </c>
      <c r="AY170" s="236" t="s">
        <v>122</v>
      </c>
    </row>
    <row r="171" s="14" customFormat="1">
      <c r="A171" s="14"/>
      <c r="B171" s="237"/>
      <c r="C171" s="238"/>
      <c r="D171" s="218" t="s">
        <v>139</v>
      </c>
      <c r="E171" s="239" t="s">
        <v>19</v>
      </c>
      <c r="F171" s="240" t="s">
        <v>162</v>
      </c>
      <c r="G171" s="238"/>
      <c r="H171" s="241">
        <v>11245.1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139</v>
      </c>
      <c r="AU171" s="247" t="s">
        <v>80</v>
      </c>
      <c r="AV171" s="14" t="s">
        <v>129</v>
      </c>
      <c r="AW171" s="14" t="s">
        <v>32</v>
      </c>
      <c r="AX171" s="14" t="s">
        <v>78</v>
      </c>
      <c r="AY171" s="247" t="s">
        <v>122</v>
      </c>
    </row>
    <row r="172" s="2" customFormat="1" ht="14.4" customHeight="1">
      <c r="A172" s="39"/>
      <c r="B172" s="40"/>
      <c r="C172" s="205" t="s">
        <v>590</v>
      </c>
      <c r="D172" s="205" t="s">
        <v>124</v>
      </c>
      <c r="E172" s="206" t="s">
        <v>591</v>
      </c>
      <c r="F172" s="207" t="s">
        <v>592</v>
      </c>
      <c r="G172" s="208" t="s">
        <v>127</v>
      </c>
      <c r="H172" s="209">
        <v>401</v>
      </c>
      <c r="I172" s="210"/>
      <c r="J172" s="211">
        <f>ROUND(I172*H172,2)</f>
        <v>0</v>
      </c>
      <c r="K172" s="207" t="s">
        <v>128</v>
      </c>
      <c r="L172" s="45"/>
      <c r="M172" s="212" t="s">
        <v>19</v>
      </c>
      <c r="N172" s="213" t="s">
        <v>41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129</v>
      </c>
      <c r="AT172" s="216" t="s">
        <v>124</v>
      </c>
      <c r="AU172" s="216" t="s">
        <v>80</v>
      </c>
      <c r="AY172" s="18" t="s">
        <v>122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78</v>
      </c>
      <c r="BK172" s="217">
        <f>ROUND(I172*H172,2)</f>
        <v>0</v>
      </c>
      <c r="BL172" s="18" t="s">
        <v>129</v>
      </c>
      <c r="BM172" s="216" t="s">
        <v>593</v>
      </c>
    </row>
    <row r="173" s="2" customFormat="1">
      <c r="A173" s="39"/>
      <c r="B173" s="40"/>
      <c r="C173" s="41"/>
      <c r="D173" s="218" t="s">
        <v>131</v>
      </c>
      <c r="E173" s="41"/>
      <c r="F173" s="219" t="s">
        <v>594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131</v>
      </c>
      <c r="AU173" s="18" t="s">
        <v>80</v>
      </c>
    </row>
    <row r="174" s="2" customFormat="1">
      <c r="A174" s="39"/>
      <c r="B174" s="40"/>
      <c r="C174" s="41"/>
      <c r="D174" s="223" t="s">
        <v>133</v>
      </c>
      <c r="E174" s="41"/>
      <c r="F174" s="224" t="s">
        <v>595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133</v>
      </c>
      <c r="AU174" s="18" t="s">
        <v>80</v>
      </c>
    </row>
    <row r="175" s="13" customFormat="1">
      <c r="A175" s="13"/>
      <c r="B175" s="226"/>
      <c r="C175" s="227"/>
      <c r="D175" s="218" t="s">
        <v>139</v>
      </c>
      <c r="E175" s="228" t="s">
        <v>19</v>
      </c>
      <c r="F175" s="229" t="s">
        <v>538</v>
      </c>
      <c r="G175" s="227"/>
      <c r="H175" s="230">
        <v>401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139</v>
      </c>
      <c r="AU175" s="236" t="s">
        <v>80</v>
      </c>
      <c r="AV175" s="13" t="s">
        <v>80</v>
      </c>
      <c r="AW175" s="13" t="s">
        <v>32</v>
      </c>
      <c r="AX175" s="13" t="s">
        <v>78</v>
      </c>
      <c r="AY175" s="236" t="s">
        <v>122</v>
      </c>
    </row>
    <row r="176" s="2" customFormat="1" ht="14.4" customHeight="1">
      <c r="A176" s="39"/>
      <c r="B176" s="40"/>
      <c r="C176" s="248" t="s">
        <v>596</v>
      </c>
      <c r="D176" s="248" t="s">
        <v>221</v>
      </c>
      <c r="E176" s="249" t="s">
        <v>597</v>
      </c>
      <c r="F176" s="250" t="s">
        <v>598</v>
      </c>
      <c r="G176" s="251" t="s">
        <v>224</v>
      </c>
      <c r="H176" s="252">
        <v>8.0199999999999996</v>
      </c>
      <c r="I176" s="253"/>
      <c r="J176" s="254">
        <f>ROUND(I176*H176,2)</f>
        <v>0</v>
      </c>
      <c r="K176" s="250" t="s">
        <v>128</v>
      </c>
      <c r="L176" s="255"/>
      <c r="M176" s="256" t="s">
        <v>19</v>
      </c>
      <c r="N176" s="257" t="s">
        <v>41</v>
      </c>
      <c r="O176" s="85"/>
      <c r="P176" s="214">
        <f>O176*H176</f>
        <v>0</v>
      </c>
      <c r="Q176" s="214">
        <v>0.001</v>
      </c>
      <c r="R176" s="214">
        <f>Q176*H176</f>
        <v>0.0080199999999999994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225</v>
      </c>
      <c r="AT176" s="216" t="s">
        <v>221</v>
      </c>
      <c r="AU176" s="216" t="s">
        <v>80</v>
      </c>
      <c r="AY176" s="18" t="s">
        <v>122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78</v>
      </c>
      <c r="BK176" s="217">
        <f>ROUND(I176*H176,2)</f>
        <v>0</v>
      </c>
      <c r="BL176" s="18" t="s">
        <v>129</v>
      </c>
      <c r="BM176" s="216" t="s">
        <v>599</v>
      </c>
    </row>
    <row r="177" s="2" customFormat="1">
      <c r="A177" s="39"/>
      <c r="B177" s="40"/>
      <c r="C177" s="41"/>
      <c r="D177" s="218" t="s">
        <v>131</v>
      </c>
      <c r="E177" s="41"/>
      <c r="F177" s="219" t="s">
        <v>598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80</v>
      </c>
    </row>
    <row r="178" s="13" customFormat="1">
      <c r="A178" s="13"/>
      <c r="B178" s="226"/>
      <c r="C178" s="227"/>
      <c r="D178" s="218" t="s">
        <v>139</v>
      </c>
      <c r="E178" s="228" t="s">
        <v>19</v>
      </c>
      <c r="F178" s="229" t="s">
        <v>600</v>
      </c>
      <c r="G178" s="227"/>
      <c r="H178" s="230">
        <v>8.0199999999999996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139</v>
      </c>
      <c r="AU178" s="236" t="s">
        <v>80</v>
      </c>
      <c r="AV178" s="13" t="s">
        <v>80</v>
      </c>
      <c r="AW178" s="13" t="s">
        <v>32</v>
      </c>
      <c r="AX178" s="13" t="s">
        <v>78</v>
      </c>
      <c r="AY178" s="236" t="s">
        <v>122</v>
      </c>
    </row>
    <row r="179" s="2" customFormat="1" ht="14.4" customHeight="1">
      <c r="A179" s="39"/>
      <c r="B179" s="40"/>
      <c r="C179" s="205" t="s">
        <v>325</v>
      </c>
      <c r="D179" s="205" t="s">
        <v>124</v>
      </c>
      <c r="E179" s="206" t="s">
        <v>214</v>
      </c>
      <c r="F179" s="207" t="s">
        <v>215</v>
      </c>
      <c r="G179" s="208" t="s">
        <v>127</v>
      </c>
      <c r="H179" s="209">
        <v>140</v>
      </c>
      <c r="I179" s="210"/>
      <c r="J179" s="211">
        <f>ROUND(I179*H179,2)</f>
        <v>0</v>
      </c>
      <c r="K179" s="207" t="s">
        <v>128</v>
      </c>
      <c r="L179" s="45"/>
      <c r="M179" s="212" t="s">
        <v>19</v>
      </c>
      <c r="N179" s="213" t="s">
        <v>41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129</v>
      </c>
      <c r="AT179" s="216" t="s">
        <v>124</v>
      </c>
      <c r="AU179" s="216" t="s">
        <v>80</v>
      </c>
      <c r="AY179" s="18" t="s">
        <v>122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78</v>
      </c>
      <c r="BK179" s="217">
        <f>ROUND(I179*H179,2)</f>
        <v>0</v>
      </c>
      <c r="BL179" s="18" t="s">
        <v>129</v>
      </c>
      <c r="BM179" s="216" t="s">
        <v>601</v>
      </c>
    </row>
    <row r="180" s="2" customFormat="1">
      <c r="A180" s="39"/>
      <c r="B180" s="40"/>
      <c r="C180" s="41"/>
      <c r="D180" s="218" t="s">
        <v>131</v>
      </c>
      <c r="E180" s="41"/>
      <c r="F180" s="219" t="s">
        <v>217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80</v>
      </c>
    </row>
    <row r="181" s="2" customFormat="1">
      <c r="A181" s="39"/>
      <c r="B181" s="40"/>
      <c r="C181" s="41"/>
      <c r="D181" s="223" t="s">
        <v>133</v>
      </c>
      <c r="E181" s="41"/>
      <c r="F181" s="224" t="s">
        <v>218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133</v>
      </c>
      <c r="AU181" s="18" t="s">
        <v>80</v>
      </c>
    </row>
    <row r="182" s="13" customFormat="1">
      <c r="A182" s="13"/>
      <c r="B182" s="226"/>
      <c r="C182" s="227"/>
      <c r="D182" s="218" t="s">
        <v>139</v>
      </c>
      <c r="E182" s="228" t="s">
        <v>19</v>
      </c>
      <c r="F182" s="229" t="s">
        <v>602</v>
      </c>
      <c r="G182" s="227"/>
      <c r="H182" s="230">
        <v>140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139</v>
      </c>
      <c r="AU182" s="236" t="s">
        <v>80</v>
      </c>
      <c r="AV182" s="13" t="s">
        <v>80</v>
      </c>
      <c r="AW182" s="13" t="s">
        <v>32</v>
      </c>
      <c r="AX182" s="13" t="s">
        <v>78</v>
      </c>
      <c r="AY182" s="236" t="s">
        <v>122</v>
      </c>
    </row>
    <row r="183" s="2" customFormat="1" ht="14.4" customHeight="1">
      <c r="A183" s="39"/>
      <c r="B183" s="40"/>
      <c r="C183" s="248" t="s">
        <v>603</v>
      </c>
      <c r="D183" s="248" t="s">
        <v>221</v>
      </c>
      <c r="E183" s="249" t="s">
        <v>222</v>
      </c>
      <c r="F183" s="250" t="s">
        <v>223</v>
      </c>
      <c r="G183" s="251" t="s">
        <v>224</v>
      </c>
      <c r="H183" s="252">
        <v>2.7999999999999998</v>
      </c>
      <c r="I183" s="253"/>
      <c r="J183" s="254">
        <f>ROUND(I183*H183,2)</f>
        <v>0</v>
      </c>
      <c r="K183" s="250" t="s">
        <v>128</v>
      </c>
      <c r="L183" s="255"/>
      <c r="M183" s="256" t="s">
        <v>19</v>
      </c>
      <c r="N183" s="257" t="s">
        <v>41</v>
      </c>
      <c r="O183" s="85"/>
      <c r="P183" s="214">
        <f>O183*H183</f>
        <v>0</v>
      </c>
      <c r="Q183" s="214">
        <v>0.001</v>
      </c>
      <c r="R183" s="214">
        <f>Q183*H183</f>
        <v>0.0028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225</v>
      </c>
      <c r="AT183" s="216" t="s">
        <v>221</v>
      </c>
      <c r="AU183" s="216" t="s">
        <v>80</v>
      </c>
      <c r="AY183" s="18" t="s">
        <v>122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78</v>
      </c>
      <c r="BK183" s="217">
        <f>ROUND(I183*H183,2)</f>
        <v>0</v>
      </c>
      <c r="BL183" s="18" t="s">
        <v>129</v>
      </c>
      <c r="BM183" s="216" t="s">
        <v>604</v>
      </c>
    </row>
    <row r="184" s="2" customFormat="1">
      <c r="A184" s="39"/>
      <c r="B184" s="40"/>
      <c r="C184" s="41"/>
      <c r="D184" s="218" t="s">
        <v>131</v>
      </c>
      <c r="E184" s="41"/>
      <c r="F184" s="219" t="s">
        <v>223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131</v>
      </c>
      <c r="AU184" s="18" t="s">
        <v>80</v>
      </c>
    </row>
    <row r="185" s="13" customFormat="1">
      <c r="A185" s="13"/>
      <c r="B185" s="226"/>
      <c r="C185" s="227"/>
      <c r="D185" s="218" t="s">
        <v>139</v>
      </c>
      <c r="E185" s="228" t="s">
        <v>19</v>
      </c>
      <c r="F185" s="229" t="s">
        <v>605</v>
      </c>
      <c r="G185" s="227"/>
      <c r="H185" s="230">
        <v>2.7999999999999998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139</v>
      </c>
      <c r="AU185" s="236" t="s">
        <v>80</v>
      </c>
      <c r="AV185" s="13" t="s">
        <v>80</v>
      </c>
      <c r="AW185" s="13" t="s">
        <v>32</v>
      </c>
      <c r="AX185" s="13" t="s">
        <v>78</v>
      </c>
      <c r="AY185" s="236" t="s">
        <v>122</v>
      </c>
    </row>
    <row r="186" s="2" customFormat="1" ht="14.4" customHeight="1">
      <c r="A186" s="39"/>
      <c r="B186" s="40"/>
      <c r="C186" s="205" t="s">
        <v>213</v>
      </c>
      <c r="D186" s="205" t="s">
        <v>124</v>
      </c>
      <c r="E186" s="206" t="s">
        <v>606</v>
      </c>
      <c r="F186" s="207" t="s">
        <v>607</v>
      </c>
      <c r="G186" s="208" t="s">
        <v>127</v>
      </c>
      <c r="H186" s="209">
        <v>1759</v>
      </c>
      <c r="I186" s="210"/>
      <c r="J186" s="211">
        <f>ROUND(I186*H186,2)</f>
        <v>0</v>
      </c>
      <c r="K186" s="207" t="s">
        <v>128</v>
      </c>
      <c r="L186" s="45"/>
      <c r="M186" s="212" t="s">
        <v>19</v>
      </c>
      <c r="N186" s="213" t="s">
        <v>41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129</v>
      </c>
      <c r="AT186" s="216" t="s">
        <v>124</v>
      </c>
      <c r="AU186" s="216" t="s">
        <v>80</v>
      </c>
      <c r="AY186" s="18" t="s">
        <v>122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78</v>
      </c>
      <c r="BK186" s="217">
        <f>ROUND(I186*H186,2)</f>
        <v>0</v>
      </c>
      <c r="BL186" s="18" t="s">
        <v>129</v>
      </c>
      <c r="BM186" s="216" t="s">
        <v>608</v>
      </c>
    </row>
    <row r="187" s="2" customFormat="1">
      <c r="A187" s="39"/>
      <c r="B187" s="40"/>
      <c r="C187" s="41"/>
      <c r="D187" s="218" t="s">
        <v>131</v>
      </c>
      <c r="E187" s="41"/>
      <c r="F187" s="219" t="s">
        <v>609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131</v>
      </c>
      <c r="AU187" s="18" t="s">
        <v>80</v>
      </c>
    </row>
    <row r="188" s="2" customFormat="1">
      <c r="A188" s="39"/>
      <c r="B188" s="40"/>
      <c r="C188" s="41"/>
      <c r="D188" s="223" t="s">
        <v>133</v>
      </c>
      <c r="E188" s="41"/>
      <c r="F188" s="224" t="s">
        <v>610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133</v>
      </c>
      <c r="AU188" s="18" t="s">
        <v>80</v>
      </c>
    </row>
    <row r="189" s="13" customFormat="1">
      <c r="A189" s="13"/>
      <c r="B189" s="226"/>
      <c r="C189" s="227"/>
      <c r="D189" s="218" t="s">
        <v>139</v>
      </c>
      <c r="E189" s="228" t="s">
        <v>19</v>
      </c>
      <c r="F189" s="229" t="s">
        <v>611</v>
      </c>
      <c r="G189" s="227"/>
      <c r="H189" s="230">
        <v>1759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139</v>
      </c>
      <c r="AU189" s="236" t="s">
        <v>80</v>
      </c>
      <c r="AV189" s="13" t="s">
        <v>80</v>
      </c>
      <c r="AW189" s="13" t="s">
        <v>32</v>
      </c>
      <c r="AX189" s="13" t="s">
        <v>78</v>
      </c>
      <c r="AY189" s="236" t="s">
        <v>122</v>
      </c>
    </row>
    <row r="190" s="2" customFormat="1" ht="14.4" customHeight="1">
      <c r="A190" s="39"/>
      <c r="B190" s="40"/>
      <c r="C190" s="205" t="s">
        <v>405</v>
      </c>
      <c r="D190" s="205" t="s">
        <v>124</v>
      </c>
      <c r="E190" s="206" t="s">
        <v>229</v>
      </c>
      <c r="F190" s="207" t="s">
        <v>230</v>
      </c>
      <c r="G190" s="208" t="s">
        <v>127</v>
      </c>
      <c r="H190" s="209">
        <v>858</v>
      </c>
      <c r="I190" s="210"/>
      <c r="J190" s="211">
        <f>ROUND(I190*H190,2)</f>
        <v>0</v>
      </c>
      <c r="K190" s="207" t="s">
        <v>128</v>
      </c>
      <c r="L190" s="45"/>
      <c r="M190" s="212" t="s">
        <v>19</v>
      </c>
      <c r="N190" s="213" t="s">
        <v>41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129</v>
      </c>
      <c r="AT190" s="216" t="s">
        <v>124</v>
      </c>
      <c r="AU190" s="216" t="s">
        <v>80</v>
      </c>
      <c r="AY190" s="18" t="s">
        <v>122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78</v>
      </c>
      <c r="BK190" s="217">
        <f>ROUND(I190*H190,2)</f>
        <v>0</v>
      </c>
      <c r="BL190" s="18" t="s">
        <v>129</v>
      </c>
      <c r="BM190" s="216" t="s">
        <v>612</v>
      </c>
    </row>
    <row r="191" s="2" customFormat="1">
      <c r="A191" s="39"/>
      <c r="B191" s="40"/>
      <c r="C191" s="41"/>
      <c r="D191" s="218" t="s">
        <v>131</v>
      </c>
      <c r="E191" s="41"/>
      <c r="F191" s="219" t="s">
        <v>232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80</v>
      </c>
    </row>
    <row r="192" s="2" customFormat="1">
      <c r="A192" s="39"/>
      <c r="B192" s="40"/>
      <c r="C192" s="41"/>
      <c r="D192" s="223" t="s">
        <v>133</v>
      </c>
      <c r="E192" s="41"/>
      <c r="F192" s="224" t="s">
        <v>233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80</v>
      </c>
    </row>
    <row r="193" s="13" customFormat="1">
      <c r="A193" s="13"/>
      <c r="B193" s="226"/>
      <c r="C193" s="227"/>
      <c r="D193" s="218" t="s">
        <v>139</v>
      </c>
      <c r="E193" s="228" t="s">
        <v>19</v>
      </c>
      <c r="F193" s="229" t="s">
        <v>613</v>
      </c>
      <c r="G193" s="227"/>
      <c r="H193" s="230">
        <v>858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139</v>
      </c>
      <c r="AU193" s="236" t="s">
        <v>80</v>
      </c>
      <c r="AV193" s="13" t="s">
        <v>80</v>
      </c>
      <c r="AW193" s="13" t="s">
        <v>32</v>
      </c>
      <c r="AX193" s="13" t="s">
        <v>78</v>
      </c>
      <c r="AY193" s="236" t="s">
        <v>122</v>
      </c>
    </row>
    <row r="194" s="2" customFormat="1" ht="14.4" customHeight="1">
      <c r="A194" s="39"/>
      <c r="B194" s="40"/>
      <c r="C194" s="205" t="s">
        <v>614</v>
      </c>
      <c r="D194" s="205" t="s">
        <v>124</v>
      </c>
      <c r="E194" s="206" t="s">
        <v>236</v>
      </c>
      <c r="F194" s="207" t="s">
        <v>615</v>
      </c>
      <c r="G194" s="208" t="s">
        <v>238</v>
      </c>
      <c r="H194" s="209">
        <v>3.7000000000000002</v>
      </c>
      <c r="I194" s="210"/>
      <c r="J194" s="211">
        <f>ROUND(I194*H194,2)</f>
        <v>0</v>
      </c>
      <c r="K194" s="207" t="s">
        <v>128</v>
      </c>
      <c r="L194" s="45"/>
      <c r="M194" s="212" t="s">
        <v>19</v>
      </c>
      <c r="N194" s="213" t="s">
        <v>41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129</v>
      </c>
      <c r="AT194" s="216" t="s">
        <v>124</v>
      </c>
      <c r="AU194" s="216" t="s">
        <v>80</v>
      </c>
      <c r="AY194" s="18" t="s">
        <v>122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78</v>
      </c>
      <c r="BK194" s="217">
        <f>ROUND(I194*H194,2)</f>
        <v>0</v>
      </c>
      <c r="BL194" s="18" t="s">
        <v>129</v>
      </c>
      <c r="BM194" s="216" t="s">
        <v>616</v>
      </c>
    </row>
    <row r="195" s="2" customFormat="1">
      <c r="A195" s="39"/>
      <c r="B195" s="40"/>
      <c r="C195" s="41"/>
      <c r="D195" s="218" t="s">
        <v>131</v>
      </c>
      <c r="E195" s="41"/>
      <c r="F195" s="219" t="s">
        <v>615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80</v>
      </c>
    </row>
    <row r="196" s="2" customFormat="1">
      <c r="A196" s="39"/>
      <c r="B196" s="40"/>
      <c r="C196" s="41"/>
      <c r="D196" s="223" t="s">
        <v>133</v>
      </c>
      <c r="E196" s="41"/>
      <c r="F196" s="224" t="s">
        <v>240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133</v>
      </c>
      <c r="AU196" s="18" t="s">
        <v>80</v>
      </c>
    </row>
    <row r="197" s="13" customFormat="1">
      <c r="A197" s="13"/>
      <c r="B197" s="226"/>
      <c r="C197" s="227"/>
      <c r="D197" s="218" t="s">
        <v>139</v>
      </c>
      <c r="E197" s="228" t="s">
        <v>19</v>
      </c>
      <c r="F197" s="229" t="s">
        <v>617</v>
      </c>
      <c r="G197" s="227"/>
      <c r="H197" s="230">
        <v>3.7000000000000002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139</v>
      </c>
      <c r="AU197" s="236" t="s">
        <v>80</v>
      </c>
      <c r="AV197" s="13" t="s">
        <v>80</v>
      </c>
      <c r="AW197" s="13" t="s">
        <v>32</v>
      </c>
      <c r="AX197" s="13" t="s">
        <v>78</v>
      </c>
      <c r="AY197" s="236" t="s">
        <v>122</v>
      </c>
    </row>
    <row r="198" s="2" customFormat="1" ht="14.4" customHeight="1">
      <c r="A198" s="39"/>
      <c r="B198" s="40"/>
      <c r="C198" s="205" t="s">
        <v>281</v>
      </c>
      <c r="D198" s="205" t="s">
        <v>124</v>
      </c>
      <c r="E198" s="206" t="s">
        <v>242</v>
      </c>
      <c r="F198" s="207" t="s">
        <v>243</v>
      </c>
      <c r="G198" s="208" t="s">
        <v>238</v>
      </c>
      <c r="H198" s="209">
        <v>0.38</v>
      </c>
      <c r="I198" s="210"/>
      <c r="J198" s="211">
        <f>ROUND(I198*H198,2)</f>
        <v>0</v>
      </c>
      <c r="K198" s="207" t="s">
        <v>128</v>
      </c>
      <c r="L198" s="45"/>
      <c r="M198" s="212" t="s">
        <v>19</v>
      </c>
      <c r="N198" s="213" t="s">
        <v>41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129</v>
      </c>
      <c r="AT198" s="216" t="s">
        <v>124</v>
      </c>
      <c r="AU198" s="216" t="s">
        <v>80</v>
      </c>
      <c r="AY198" s="18" t="s">
        <v>122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78</v>
      </c>
      <c r="BK198" s="217">
        <f>ROUND(I198*H198,2)</f>
        <v>0</v>
      </c>
      <c r="BL198" s="18" t="s">
        <v>129</v>
      </c>
      <c r="BM198" s="216" t="s">
        <v>618</v>
      </c>
    </row>
    <row r="199" s="2" customFormat="1">
      <c r="A199" s="39"/>
      <c r="B199" s="40"/>
      <c r="C199" s="41"/>
      <c r="D199" s="218" t="s">
        <v>131</v>
      </c>
      <c r="E199" s="41"/>
      <c r="F199" s="219" t="s">
        <v>243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131</v>
      </c>
      <c r="AU199" s="18" t="s">
        <v>80</v>
      </c>
    </row>
    <row r="200" s="2" customFormat="1">
      <c r="A200" s="39"/>
      <c r="B200" s="40"/>
      <c r="C200" s="41"/>
      <c r="D200" s="223" t="s">
        <v>133</v>
      </c>
      <c r="E200" s="41"/>
      <c r="F200" s="224" t="s">
        <v>245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80</v>
      </c>
    </row>
    <row r="201" s="13" customFormat="1">
      <c r="A201" s="13"/>
      <c r="B201" s="226"/>
      <c r="C201" s="227"/>
      <c r="D201" s="218" t="s">
        <v>139</v>
      </c>
      <c r="E201" s="228" t="s">
        <v>19</v>
      </c>
      <c r="F201" s="229" t="s">
        <v>619</v>
      </c>
      <c r="G201" s="227"/>
      <c r="H201" s="230">
        <v>0.38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139</v>
      </c>
      <c r="AU201" s="236" t="s">
        <v>80</v>
      </c>
      <c r="AV201" s="13" t="s">
        <v>80</v>
      </c>
      <c r="AW201" s="13" t="s">
        <v>32</v>
      </c>
      <c r="AX201" s="13" t="s">
        <v>78</v>
      </c>
      <c r="AY201" s="236" t="s">
        <v>122</v>
      </c>
    </row>
    <row r="202" s="12" customFormat="1" ht="22.8" customHeight="1">
      <c r="A202" s="12"/>
      <c r="B202" s="189"/>
      <c r="C202" s="190"/>
      <c r="D202" s="191" t="s">
        <v>69</v>
      </c>
      <c r="E202" s="203" t="s">
        <v>129</v>
      </c>
      <c r="F202" s="203" t="s">
        <v>346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SUM(P203:P212)</f>
        <v>0</v>
      </c>
      <c r="Q202" s="197"/>
      <c r="R202" s="198">
        <f>SUM(R203:R212)</f>
        <v>434.92550399999999</v>
      </c>
      <c r="S202" s="197"/>
      <c r="T202" s="199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78</v>
      </c>
      <c r="AT202" s="201" t="s">
        <v>69</v>
      </c>
      <c r="AU202" s="201" t="s">
        <v>78</v>
      </c>
      <c r="AY202" s="200" t="s">
        <v>122</v>
      </c>
      <c r="BK202" s="202">
        <f>SUM(BK203:BK212)</f>
        <v>0</v>
      </c>
    </row>
    <row r="203" s="2" customFormat="1" ht="14.4" customHeight="1">
      <c r="A203" s="39"/>
      <c r="B203" s="40"/>
      <c r="C203" s="205" t="s">
        <v>163</v>
      </c>
      <c r="D203" s="205" t="s">
        <v>124</v>
      </c>
      <c r="E203" s="206" t="s">
        <v>620</v>
      </c>
      <c r="F203" s="207" t="s">
        <v>621</v>
      </c>
      <c r="G203" s="208" t="s">
        <v>151</v>
      </c>
      <c r="H203" s="209">
        <v>106.09999999999999</v>
      </c>
      <c r="I203" s="210"/>
      <c r="J203" s="211">
        <f>ROUND(I203*H203,2)</f>
        <v>0</v>
      </c>
      <c r="K203" s="207" t="s">
        <v>128</v>
      </c>
      <c r="L203" s="45"/>
      <c r="M203" s="212" t="s">
        <v>19</v>
      </c>
      <c r="N203" s="213" t="s">
        <v>41</v>
      </c>
      <c r="O203" s="85"/>
      <c r="P203" s="214">
        <f>O203*H203</f>
        <v>0</v>
      </c>
      <c r="Q203" s="214">
        <v>2.13408</v>
      </c>
      <c r="R203" s="214">
        <f>Q203*H203</f>
        <v>226.42588799999999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129</v>
      </c>
      <c r="AT203" s="216" t="s">
        <v>124</v>
      </c>
      <c r="AU203" s="216" t="s">
        <v>80</v>
      </c>
      <c r="AY203" s="18" t="s">
        <v>122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78</v>
      </c>
      <c r="BK203" s="217">
        <f>ROUND(I203*H203,2)</f>
        <v>0</v>
      </c>
      <c r="BL203" s="18" t="s">
        <v>129</v>
      </c>
      <c r="BM203" s="216" t="s">
        <v>622</v>
      </c>
    </row>
    <row r="204" s="2" customFormat="1">
      <c r="A204" s="39"/>
      <c r="B204" s="40"/>
      <c r="C204" s="41"/>
      <c r="D204" s="218" t="s">
        <v>131</v>
      </c>
      <c r="E204" s="41"/>
      <c r="F204" s="219" t="s">
        <v>623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131</v>
      </c>
      <c r="AU204" s="18" t="s">
        <v>80</v>
      </c>
    </row>
    <row r="205" s="2" customFormat="1">
      <c r="A205" s="39"/>
      <c r="B205" s="40"/>
      <c r="C205" s="41"/>
      <c r="D205" s="223" t="s">
        <v>133</v>
      </c>
      <c r="E205" s="41"/>
      <c r="F205" s="224" t="s">
        <v>624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133</v>
      </c>
      <c r="AU205" s="18" t="s">
        <v>80</v>
      </c>
    </row>
    <row r="206" s="13" customFormat="1">
      <c r="A206" s="13"/>
      <c r="B206" s="226"/>
      <c r="C206" s="227"/>
      <c r="D206" s="218" t="s">
        <v>139</v>
      </c>
      <c r="E206" s="228" t="s">
        <v>19</v>
      </c>
      <c r="F206" s="229" t="s">
        <v>625</v>
      </c>
      <c r="G206" s="227"/>
      <c r="H206" s="230">
        <v>106.09999999999999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139</v>
      </c>
      <c r="AU206" s="236" t="s">
        <v>80</v>
      </c>
      <c r="AV206" s="13" t="s">
        <v>80</v>
      </c>
      <c r="AW206" s="13" t="s">
        <v>32</v>
      </c>
      <c r="AX206" s="13" t="s">
        <v>70</v>
      </c>
      <c r="AY206" s="236" t="s">
        <v>122</v>
      </c>
    </row>
    <row r="207" s="14" customFormat="1">
      <c r="A207" s="14"/>
      <c r="B207" s="237"/>
      <c r="C207" s="238"/>
      <c r="D207" s="218" t="s">
        <v>139</v>
      </c>
      <c r="E207" s="239" t="s">
        <v>19</v>
      </c>
      <c r="F207" s="240" t="s">
        <v>162</v>
      </c>
      <c r="G207" s="238"/>
      <c r="H207" s="241">
        <v>106.09999999999999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139</v>
      </c>
      <c r="AU207" s="247" t="s">
        <v>80</v>
      </c>
      <c r="AV207" s="14" t="s">
        <v>129</v>
      </c>
      <c r="AW207" s="14" t="s">
        <v>32</v>
      </c>
      <c r="AX207" s="14" t="s">
        <v>78</v>
      </c>
      <c r="AY207" s="247" t="s">
        <v>122</v>
      </c>
    </row>
    <row r="208" s="2" customFormat="1" ht="14.4" customHeight="1">
      <c r="A208" s="39"/>
      <c r="B208" s="40"/>
      <c r="C208" s="205" t="s">
        <v>174</v>
      </c>
      <c r="D208" s="205" t="s">
        <v>124</v>
      </c>
      <c r="E208" s="206" t="s">
        <v>626</v>
      </c>
      <c r="F208" s="207" t="s">
        <v>627</v>
      </c>
      <c r="G208" s="208" t="s">
        <v>151</v>
      </c>
      <c r="H208" s="209">
        <v>97.700000000000003</v>
      </c>
      <c r="I208" s="210"/>
      <c r="J208" s="211">
        <f>ROUND(I208*H208,2)</f>
        <v>0</v>
      </c>
      <c r="K208" s="207" t="s">
        <v>128</v>
      </c>
      <c r="L208" s="45"/>
      <c r="M208" s="212" t="s">
        <v>19</v>
      </c>
      <c r="N208" s="213" t="s">
        <v>41</v>
      </c>
      <c r="O208" s="85"/>
      <c r="P208" s="214">
        <f>O208*H208</f>
        <v>0</v>
      </c>
      <c r="Q208" s="214">
        <v>2.13408</v>
      </c>
      <c r="R208" s="214">
        <f>Q208*H208</f>
        <v>208.499616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129</v>
      </c>
      <c r="AT208" s="216" t="s">
        <v>124</v>
      </c>
      <c r="AU208" s="216" t="s">
        <v>80</v>
      </c>
      <c r="AY208" s="18" t="s">
        <v>122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78</v>
      </c>
      <c r="BK208" s="217">
        <f>ROUND(I208*H208,2)</f>
        <v>0</v>
      </c>
      <c r="BL208" s="18" t="s">
        <v>129</v>
      </c>
      <c r="BM208" s="216" t="s">
        <v>628</v>
      </c>
    </row>
    <row r="209" s="2" customFormat="1">
      <c r="A209" s="39"/>
      <c r="B209" s="40"/>
      <c r="C209" s="41"/>
      <c r="D209" s="218" t="s">
        <v>131</v>
      </c>
      <c r="E209" s="41"/>
      <c r="F209" s="219" t="s">
        <v>629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131</v>
      </c>
      <c r="AU209" s="18" t="s">
        <v>80</v>
      </c>
    </row>
    <row r="210" s="2" customFormat="1">
      <c r="A210" s="39"/>
      <c r="B210" s="40"/>
      <c r="C210" s="41"/>
      <c r="D210" s="223" t="s">
        <v>133</v>
      </c>
      <c r="E210" s="41"/>
      <c r="F210" s="224" t="s">
        <v>630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133</v>
      </c>
      <c r="AU210" s="18" t="s">
        <v>80</v>
      </c>
    </row>
    <row r="211" s="13" customFormat="1">
      <c r="A211" s="13"/>
      <c r="B211" s="226"/>
      <c r="C211" s="227"/>
      <c r="D211" s="218" t="s">
        <v>139</v>
      </c>
      <c r="E211" s="228" t="s">
        <v>19</v>
      </c>
      <c r="F211" s="229" t="s">
        <v>631</v>
      </c>
      <c r="G211" s="227"/>
      <c r="H211" s="230">
        <v>97.700000000000003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139</v>
      </c>
      <c r="AU211" s="236" t="s">
        <v>80</v>
      </c>
      <c r="AV211" s="13" t="s">
        <v>80</v>
      </c>
      <c r="AW211" s="13" t="s">
        <v>32</v>
      </c>
      <c r="AX211" s="13" t="s">
        <v>70</v>
      </c>
      <c r="AY211" s="236" t="s">
        <v>122</v>
      </c>
    </row>
    <row r="212" s="14" customFormat="1">
      <c r="A212" s="14"/>
      <c r="B212" s="237"/>
      <c r="C212" s="238"/>
      <c r="D212" s="218" t="s">
        <v>139</v>
      </c>
      <c r="E212" s="239" t="s">
        <v>19</v>
      </c>
      <c r="F212" s="240" t="s">
        <v>162</v>
      </c>
      <c r="G212" s="238"/>
      <c r="H212" s="241">
        <v>97.700000000000003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139</v>
      </c>
      <c r="AU212" s="247" t="s">
        <v>80</v>
      </c>
      <c r="AV212" s="14" t="s">
        <v>129</v>
      </c>
      <c r="AW212" s="14" t="s">
        <v>32</v>
      </c>
      <c r="AX212" s="14" t="s">
        <v>78</v>
      </c>
      <c r="AY212" s="247" t="s">
        <v>122</v>
      </c>
    </row>
    <row r="213" s="12" customFormat="1" ht="22.8" customHeight="1">
      <c r="A213" s="12"/>
      <c r="B213" s="189"/>
      <c r="C213" s="190"/>
      <c r="D213" s="191" t="s">
        <v>69</v>
      </c>
      <c r="E213" s="203" t="s">
        <v>246</v>
      </c>
      <c r="F213" s="203" t="s">
        <v>247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SUM(P214:P216)</f>
        <v>0</v>
      </c>
      <c r="Q213" s="197"/>
      <c r="R213" s="198">
        <f>SUM(R214:R216)</f>
        <v>0</v>
      </c>
      <c r="S213" s="197"/>
      <c r="T213" s="199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78</v>
      </c>
      <c r="AT213" s="201" t="s">
        <v>69</v>
      </c>
      <c r="AU213" s="201" t="s">
        <v>78</v>
      </c>
      <c r="AY213" s="200" t="s">
        <v>122</v>
      </c>
      <c r="BK213" s="202">
        <f>SUM(BK214:BK216)</f>
        <v>0</v>
      </c>
    </row>
    <row r="214" s="2" customFormat="1" ht="14.4" customHeight="1">
      <c r="A214" s="39"/>
      <c r="B214" s="40"/>
      <c r="C214" s="205" t="s">
        <v>461</v>
      </c>
      <c r="D214" s="205" t="s">
        <v>124</v>
      </c>
      <c r="E214" s="206" t="s">
        <v>413</v>
      </c>
      <c r="F214" s="207" t="s">
        <v>414</v>
      </c>
      <c r="G214" s="208" t="s">
        <v>238</v>
      </c>
      <c r="H214" s="209">
        <v>434.93599999999998</v>
      </c>
      <c r="I214" s="210"/>
      <c r="J214" s="211">
        <f>ROUND(I214*H214,2)</f>
        <v>0</v>
      </c>
      <c r="K214" s="207" t="s">
        <v>128</v>
      </c>
      <c r="L214" s="45"/>
      <c r="M214" s="212" t="s">
        <v>19</v>
      </c>
      <c r="N214" s="213" t="s">
        <v>41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129</v>
      </c>
      <c r="AT214" s="216" t="s">
        <v>124</v>
      </c>
      <c r="AU214" s="216" t="s">
        <v>80</v>
      </c>
      <c r="AY214" s="18" t="s">
        <v>122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78</v>
      </c>
      <c r="BK214" s="217">
        <f>ROUND(I214*H214,2)</f>
        <v>0</v>
      </c>
      <c r="BL214" s="18" t="s">
        <v>129</v>
      </c>
      <c r="BM214" s="216" t="s">
        <v>632</v>
      </c>
    </row>
    <row r="215" s="2" customFormat="1">
      <c r="A215" s="39"/>
      <c r="B215" s="40"/>
      <c r="C215" s="41"/>
      <c r="D215" s="218" t="s">
        <v>131</v>
      </c>
      <c r="E215" s="41"/>
      <c r="F215" s="219" t="s">
        <v>416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80</v>
      </c>
    </row>
    <row r="216" s="2" customFormat="1">
      <c r="A216" s="39"/>
      <c r="B216" s="40"/>
      <c r="C216" s="41"/>
      <c r="D216" s="223" t="s">
        <v>133</v>
      </c>
      <c r="E216" s="41"/>
      <c r="F216" s="224" t="s">
        <v>417</v>
      </c>
      <c r="G216" s="41"/>
      <c r="H216" s="41"/>
      <c r="I216" s="220"/>
      <c r="J216" s="41"/>
      <c r="K216" s="41"/>
      <c r="L216" s="45"/>
      <c r="M216" s="258"/>
      <c r="N216" s="259"/>
      <c r="O216" s="260"/>
      <c r="P216" s="260"/>
      <c r="Q216" s="260"/>
      <c r="R216" s="260"/>
      <c r="S216" s="260"/>
      <c r="T216" s="261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133</v>
      </c>
      <c r="AU216" s="18" t="s">
        <v>80</v>
      </c>
    </row>
    <row r="217" s="2" customFormat="1" ht="6.96" customHeight="1">
      <c r="A217" s="39"/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KrjSCvCIp7EqP13wKKiAsAdwaxqdRzIunfQRbBNjBgwT6rWRBFwmE9wOcARKpuuvdPaZIr3U3NdtTM82EOlQNg==" hashValue="ewlB3n24lJIKgnoP3PefSbZUySrC4kOGby6dv0EIspsCn/wZNq+WIGkQaHUx/97fGpE7fancQffKLVrQzWrqrg==" algorithmName="SHA-512" password="ED62"/>
  <autoFilter ref="C82:K21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2/111151103"/>
    <hyperlink ref="F93" r:id="rId2" display="https://podminky.urs.cz/item/CS_URS_2023_02/111211241"/>
    <hyperlink ref="F97" r:id="rId3" display="https://podminky.urs.cz/item/CS_URS_2023_02/112101101"/>
    <hyperlink ref="F101" r:id="rId4" display="https://podminky.urs.cz/item/CS_URS_2023_02/112251101"/>
    <hyperlink ref="F105" r:id="rId5" display="https://podminky.urs.cz/item/CS_URS_2023_02/121151113"/>
    <hyperlink ref="F109" r:id="rId6" display="https://podminky.urs.cz/item/CS_URS_2023_02/122151501"/>
    <hyperlink ref="F113" r:id="rId7" display="https://podminky.urs.cz/item/CS_URS_2023_02/122703602"/>
    <hyperlink ref="F117" r:id="rId8" display="https://podminky.urs.cz/item/CS_URS_2023_02/125153101"/>
    <hyperlink ref="F121" r:id="rId9" display="https://podminky.urs.cz/item/CS_URS_2023_02/162201401"/>
    <hyperlink ref="F125" r:id="rId10" display="https://podminky.urs.cz/item/CS_URS_2023_02/162251102"/>
    <hyperlink ref="F131" r:id="rId11" display="https://podminky.urs.cz/item/CS_URS_2023_02/162301500.1"/>
    <hyperlink ref="F135" r:id="rId12" display="https://podminky.urs.cz/item/CS_URS_2023_02/162301931"/>
    <hyperlink ref="F139" r:id="rId13" display="https://podminky.urs.cz/item/CS_URS_2023_02/162301980.1"/>
    <hyperlink ref="F143" r:id="rId14" display="https://podminky.urs.cz/item/CS_URS_2023_02/162351103"/>
    <hyperlink ref="F151" r:id="rId15" display="https://podminky.urs.cz/item/CS_URS_2023_02/167151111"/>
    <hyperlink ref="F159" r:id="rId16" display="https://podminky.urs.cz/item/CS_URS_2023_02/171251201"/>
    <hyperlink ref="F163" r:id="rId17" display="https://podminky.urs.cz/item/CS_URS_2023_02/174151101"/>
    <hyperlink ref="F167" r:id="rId18" display="https://podminky.urs.cz/item/CS_URS_2023_02/181006111"/>
    <hyperlink ref="F174" r:id="rId19" display="https://podminky.urs.cz/item/CS_URS_2023_02/181411121"/>
    <hyperlink ref="F181" r:id="rId20" display="https://podminky.urs.cz/item/CS_URS_2023_02/181411122"/>
    <hyperlink ref="F188" r:id="rId21" display="https://podminky.urs.cz/item/CS_URS_2023_02/181951111"/>
    <hyperlink ref="F192" r:id="rId22" display="https://podminky.urs.cz/item/CS_URS_2023_02/182151111"/>
    <hyperlink ref="F196" r:id="rId23" display="https://podminky.urs.cz/item/CS_URS_2023_02/R001"/>
    <hyperlink ref="F200" r:id="rId24" display="https://podminky.urs.cz/item/CS_URS_2023_02/R002"/>
    <hyperlink ref="F205" r:id="rId25" display="https://podminky.urs.cz/item/CS_URS_2023_02/462511270"/>
    <hyperlink ref="F210" r:id="rId26" display="https://podminky.urs.cz/item/CS_URS_2023_02/462511370"/>
    <hyperlink ref="F216" r:id="rId27" display="https://podminky.urs.cz/item/CS_URS_2023_02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633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ROUND((SUM(BE87:BE194)),  2)</f>
        <v>0</v>
      </c>
      <c r="G33" s="39"/>
      <c r="H33" s="39"/>
      <c r="I33" s="149">
        <v>0.20999999999999999</v>
      </c>
      <c r="J33" s="148">
        <f>ROUND(((SUM(BE87:BE194))*I33),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ROUND((SUM(BF87:BF194)),  2)</f>
        <v>0</v>
      </c>
      <c r="G34" s="39"/>
      <c r="H34" s="39"/>
      <c r="I34" s="149">
        <v>0.14999999999999999</v>
      </c>
      <c r="J34" s="148">
        <f>ROUND(((SUM(BF87:BF194))*I34),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ROUND((SUM(BG87:BG194)),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ROUND((SUM(BH87:BH194)),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ROUND((SUM(BI87:BI194)),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05 - Hráz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257</v>
      </c>
      <c r="E62" s="175"/>
      <c r="F62" s="175"/>
      <c r="G62" s="175"/>
      <c r="H62" s="175"/>
      <c r="I62" s="175"/>
      <c r="J62" s="176">
        <f>J110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634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259</v>
      </c>
      <c r="E64" s="175"/>
      <c r="F64" s="175"/>
      <c r="G64" s="175"/>
      <c r="H64" s="175"/>
      <c r="I64" s="175"/>
      <c r="J64" s="176">
        <f>J122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J168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635</v>
      </c>
      <c r="E66" s="169"/>
      <c r="F66" s="169"/>
      <c r="G66" s="169"/>
      <c r="H66" s="169"/>
      <c r="I66" s="169"/>
      <c r="J66" s="170">
        <f>J173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636</v>
      </c>
      <c r="E67" s="175"/>
      <c r="F67" s="175"/>
      <c r="G67" s="175"/>
      <c r="H67" s="175"/>
      <c r="I67" s="175"/>
      <c r="J67" s="176">
        <f>J174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40"/>
      <c r="C77" s="41"/>
      <c r="D77" s="41"/>
      <c r="E77" s="161" t="str">
        <f>E7</f>
        <v>Oprava vodní nádrže Chyjice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98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6" customHeight="1">
      <c r="A79" s="39"/>
      <c r="B79" s="40"/>
      <c r="C79" s="41"/>
      <c r="D79" s="41"/>
      <c r="E79" s="70" t="str">
        <f>E9</f>
        <v>SO 05 - Hráz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Chyjice</v>
      </c>
      <c r="G81" s="41"/>
      <c r="H81" s="41"/>
      <c r="I81" s="33" t="s">
        <v>23</v>
      </c>
      <c r="J81" s="73" t="str">
        <f>IF(J12="","",J12)</f>
        <v>21. 7. 2023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6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31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6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33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108</v>
      </c>
      <c r="D86" s="181" t="s">
        <v>55</v>
      </c>
      <c r="E86" s="181" t="s">
        <v>51</v>
      </c>
      <c r="F86" s="181" t="s">
        <v>52</v>
      </c>
      <c r="G86" s="181" t="s">
        <v>109</v>
      </c>
      <c r="H86" s="181" t="s">
        <v>110</v>
      </c>
      <c r="I86" s="181" t="s">
        <v>111</v>
      </c>
      <c r="J86" s="181" t="s">
        <v>102</v>
      </c>
      <c r="K86" s="182" t="s">
        <v>112</v>
      </c>
      <c r="L86" s="183"/>
      <c r="M86" s="93" t="s">
        <v>19</v>
      </c>
      <c r="N86" s="94" t="s">
        <v>40</v>
      </c>
      <c r="O86" s="94" t="s">
        <v>113</v>
      </c>
      <c r="P86" s="94" t="s">
        <v>114</v>
      </c>
      <c r="Q86" s="94" t="s">
        <v>115</v>
      </c>
      <c r="R86" s="94" t="s">
        <v>116</v>
      </c>
      <c r="S86" s="94" t="s">
        <v>117</v>
      </c>
      <c r="T86" s="95" t="s">
        <v>118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119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P88+P173</f>
        <v>0</v>
      </c>
      <c r="Q87" s="97"/>
      <c r="R87" s="186">
        <f>R88+R173</f>
        <v>155.06704049999999</v>
      </c>
      <c r="S87" s="97"/>
      <c r="T87" s="187">
        <f>T88+T173</f>
        <v>0.021339999999999998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103</v>
      </c>
      <c r="BK87" s="188">
        <f>BK88+BK173</f>
        <v>0</v>
      </c>
    </row>
    <row r="88" s="12" customFormat="1" ht="25.92" customHeight="1">
      <c r="A88" s="12"/>
      <c r="B88" s="189"/>
      <c r="C88" s="190"/>
      <c r="D88" s="191" t="s">
        <v>69</v>
      </c>
      <c r="E88" s="192" t="s">
        <v>120</v>
      </c>
      <c r="F88" s="192" t="s">
        <v>121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P89+P110+P117+P122+P168</f>
        <v>0</v>
      </c>
      <c r="Q88" s="197"/>
      <c r="R88" s="198">
        <f>R89+R110+R117+R122+R168</f>
        <v>155.0324665</v>
      </c>
      <c r="S88" s="197"/>
      <c r="T88" s="199">
        <f>T89+T110+T117+T122+T168</f>
        <v>0.021339999999999998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70</v>
      </c>
      <c r="AY88" s="200" t="s">
        <v>122</v>
      </c>
      <c r="BK88" s="202">
        <f>BK89+BK110+BK117+BK122+BK168</f>
        <v>0</v>
      </c>
    </row>
    <row r="89" s="12" customFormat="1" ht="22.8" customHeight="1">
      <c r="A89" s="12"/>
      <c r="B89" s="189"/>
      <c r="C89" s="190"/>
      <c r="D89" s="191" t="s">
        <v>69</v>
      </c>
      <c r="E89" s="203" t="s">
        <v>78</v>
      </c>
      <c r="F89" s="203" t="s">
        <v>123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SUM(P90:P109)</f>
        <v>0</v>
      </c>
      <c r="Q89" s="197"/>
      <c r="R89" s="198">
        <f>SUM(R90:R109)</f>
        <v>0</v>
      </c>
      <c r="S89" s="197"/>
      <c r="T89" s="199">
        <f>SUM(T90:T109)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78</v>
      </c>
      <c r="AT89" s="201" t="s">
        <v>69</v>
      </c>
      <c r="AU89" s="201" t="s">
        <v>78</v>
      </c>
      <c r="AY89" s="200" t="s">
        <v>122</v>
      </c>
      <c r="BK89" s="202">
        <f>SUM(BK90:BK109)</f>
        <v>0</v>
      </c>
    </row>
    <row r="90" s="2" customFormat="1" ht="14.4" customHeight="1">
      <c r="A90" s="39"/>
      <c r="B90" s="40"/>
      <c r="C90" s="205" t="s">
        <v>7</v>
      </c>
      <c r="D90" s="205" t="s">
        <v>124</v>
      </c>
      <c r="E90" s="206" t="s">
        <v>637</v>
      </c>
      <c r="F90" s="207" t="s">
        <v>638</v>
      </c>
      <c r="G90" s="208" t="s">
        <v>127</v>
      </c>
      <c r="H90" s="209">
        <v>126</v>
      </c>
      <c r="I90" s="210"/>
      <c r="J90" s="211">
        <f>ROUND(I90*H90,2)</f>
        <v>0</v>
      </c>
      <c r="K90" s="207" t="s">
        <v>128</v>
      </c>
      <c r="L90" s="45"/>
      <c r="M90" s="212" t="s">
        <v>19</v>
      </c>
      <c r="N90" s="213" t="s">
        <v>41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129</v>
      </c>
      <c r="AT90" s="216" t="s">
        <v>124</v>
      </c>
      <c r="AU90" s="216" t="s">
        <v>80</v>
      </c>
      <c r="AY90" s="18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78</v>
      </c>
      <c r="BK90" s="217">
        <f>ROUND(I90*H90,2)</f>
        <v>0</v>
      </c>
      <c r="BL90" s="18" t="s">
        <v>129</v>
      </c>
      <c r="BM90" s="216" t="s">
        <v>639</v>
      </c>
    </row>
    <row r="91" s="2" customFormat="1">
      <c r="A91" s="39"/>
      <c r="B91" s="40"/>
      <c r="C91" s="41"/>
      <c r="D91" s="218" t="s">
        <v>131</v>
      </c>
      <c r="E91" s="41"/>
      <c r="F91" s="219" t="s">
        <v>640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80</v>
      </c>
    </row>
    <row r="92" s="2" customFormat="1">
      <c r="A92" s="39"/>
      <c r="B92" s="40"/>
      <c r="C92" s="41"/>
      <c r="D92" s="223" t="s">
        <v>133</v>
      </c>
      <c r="E92" s="41"/>
      <c r="F92" s="224" t="s">
        <v>641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80</v>
      </c>
    </row>
    <row r="93" s="13" customFormat="1">
      <c r="A93" s="13"/>
      <c r="B93" s="226"/>
      <c r="C93" s="227"/>
      <c r="D93" s="218" t="s">
        <v>139</v>
      </c>
      <c r="E93" s="228" t="s">
        <v>19</v>
      </c>
      <c r="F93" s="229" t="s">
        <v>642</v>
      </c>
      <c r="G93" s="227"/>
      <c r="H93" s="230">
        <v>126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139</v>
      </c>
      <c r="AU93" s="236" t="s">
        <v>80</v>
      </c>
      <c r="AV93" s="13" t="s">
        <v>80</v>
      </c>
      <c r="AW93" s="13" t="s">
        <v>32</v>
      </c>
      <c r="AX93" s="13" t="s">
        <v>78</v>
      </c>
      <c r="AY93" s="236" t="s">
        <v>122</v>
      </c>
    </row>
    <row r="94" s="2" customFormat="1" ht="14.4" customHeight="1">
      <c r="A94" s="39"/>
      <c r="B94" s="40"/>
      <c r="C94" s="205" t="s">
        <v>193</v>
      </c>
      <c r="D94" s="205" t="s">
        <v>124</v>
      </c>
      <c r="E94" s="206" t="s">
        <v>164</v>
      </c>
      <c r="F94" s="207" t="s">
        <v>165</v>
      </c>
      <c r="G94" s="208" t="s">
        <v>127</v>
      </c>
      <c r="H94" s="209">
        <v>126</v>
      </c>
      <c r="I94" s="210"/>
      <c r="J94" s="211">
        <f>ROUND(I94*H94,2)</f>
        <v>0</v>
      </c>
      <c r="K94" s="207" t="s">
        <v>128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129</v>
      </c>
      <c r="AT94" s="216" t="s">
        <v>124</v>
      </c>
      <c r="AU94" s="216" t="s">
        <v>80</v>
      </c>
      <c r="AY94" s="18" t="s">
        <v>122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0</v>
      </c>
      <c r="BL94" s="18" t="s">
        <v>129</v>
      </c>
      <c r="BM94" s="216" t="s">
        <v>643</v>
      </c>
    </row>
    <row r="95" s="2" customFormat="1">
      <c r="A95" s="39"/>
      <c r="B95" s="40"/>
      <c r="C95" s="41"/>
      <c r="D95" s="218" t="s">
        <v>131</v>
      </c>
      <c r="E95" s="41"/>
      <c r="F95" s="219" t="s">
        <v>165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131</v>
      </c>
      <c r="AU95" s="18" t="s">
        <v>80</v>
      </c>
    </row>
    <row r="96" s="2" customFormat="1">
      <c r="A96" s="39"/>
      <c r="B96" s="40"/>
      <c r="C96" s="41"/>
      <c r="D96" s="223" t="s">
        <v>133</v>
      </c>
      <c r="E96" s="41"/>
      <c r="F96" s="224" t="s">
        <v>167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80</v>
      </c>
    </row>
    <row r="97" s="13" customFormat="1">
      <c r="A97" s="13"/>
      <c r="B97" s="226"/>
      <c r="C97" s="227"/>
      <c r="D97" s="218" t="s">
        <v>139</v>
      </c>
      <c r="E97" s="228" t="s">
        <v>19</v>
      </c>
      <c r="F97" s="229" t="s">
        <v>644</v>
      </c>
      <c r="G97" s="227"/>
      <c r="H97" s="230">
        <v>126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139</v>
      </c>
      <c r="AU97" s="236" t="s">
        <v>80</v>
      </c>
      <c r="AV97" s="13" t="s">
        <v>80</v>
      </c>
      <c r="AW97" s="13" t="s">
        <v>32</v>
      </c>
      <c r="AX97" s="13" t="s">
        <v>78</v>
      </c>
      <c r="AY97" s="236" t="s">
        <v>122</v>
      </c>
    </row>
    <row r="98" s="2" customFormat="1" ht="14.4" customHeight="1">
      <c r="A98" s="39"/>
      <c r="B98" s="40"/>
      <c r="C98" s="205" t="s">
        <v>200</v>
      </c>
      <c r="D98" s="205" t="s">
        <v>124</v>
      </c>
      <c r="E98" s="206" t="s">
        <v>175</v>
      </c>
      <c r="F98" s="207" t="s">
        <v>176</v>
      </c>
      <c r="G98" s="208" t="s">
        <v>127</v>
      </c>
      <c r="H98" s="209">
        <v>3150</v>
      </c>
      <c r="I98" s="210"/>
      <c r="J98" s="211">
        <f>ROUND(I98*H98,2)</f>
        <v>0</v>
      </c>
      <c r="K98" s="207" t="s">
        <v>128</v>
      </c>
      <c r="L98" s="45"/>
      <c r="M98" s="212" t="s">
        <v>19</v>
      </c>
      <c r="N98" s="213" t="s">
        <v>41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129</v>
      </c>
      <c r="AT98" s="216" t="s">
        <v>124</v>
      </c>
      <c r="AU98" s="216" t="s">
        <v>80</v>
      </c>
      <c r="AY98" s="18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78</v>
      </c>
      <c r="BK98" s="217">
        <f>ROUND(I98*H98,2)</f>
        <v>0</v>
      </c>
      <c r="BL98" s="18" t="s">
        <v>129</v>
      </c>
      <c r="BM98" s="216" t="s">
        <v>645</v>
      </c>
    </row>
    <row r="99" s="2" customFormat="1">
      <c r="A99" s="39"/>
      <c r="B99" s="40"/>
      <c r="C99" s="41"/>
      <c r="D99" s="218" t="s">
        <v>131</v>
      </c>
      <c r="E99" s="41"/>
      <c r="F99" s="219" t="s">
        <v>176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80</v>
      </c>
    </row>
    <row r="100" s="2" customFormat="1">
      <c r="A100" s="39"/>
      <c r="B100" s="40"/>
      <c r="C100" s="41"/>
      <c r="D100" s="223" t="s">
        <v>133</v>
      </c>
      <c r="E100" s="41"/>
      <c r="F100" s="224" t="s">
        <v>178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80</v>
      </c>
    </row>
    <row r="101" s="13" customFormat="1">
      <c r="A101" s="13"/>
      <c r="B101" s="226"/>
      <c r="C101" s="227"/>
      <c r="D101" s="218" t="s">
        <v>139</v>
      </c>
      <c r="E101" s="228" t="s">
        <v>19</v>
      </c>
      <c r="F101" s="229" t="s">
        <v>646</v>
      </c>
      <c r="G101" s="227"/>
      <c r="H101" s="230">
        <v>3150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139</v>
      </c>
      <c r="AU101" s="236" t="s">
        <v>80</v>
      </c>
      <c r="AV101" s="13" t="s">
        <v>80</v>
      </c>
      <c r="AW101" s="13" t="s">
        <v>32</v>
      </c>
      <c r="AX101" s="13" t="s">
        <v>78</v>
      </c>
      <c r="AY101" s="236" t="s">
        <v>122</v>
      </c>
    </row>
    <row r="102" s="2" customFormat="1" ht="14.4" customHeight="1">
      <c r="A102" s="39"/>
      <c r="B102" s="40"/>
      <c r="C102" s="205" t="s">
        <v>275</v>
      </c>
      <c r="D102" s="205" t="s">
        <v>124</v>
      </c>
      <c r="E102" s="206" t="s">
        <v>606</v>
      </c>
      <c r="F102" s="207" t="s">
        <v>607</v>
      </c>
      <c r="G102" s="208" t="s">
        <v>127</v>
      </c>
      <c r="H102" s="209">
        <v>158</v>
      </c>
      <c r="I102" s="210"/>
      <c r="J102" s="211">
        <f>ROUND(I102*H102,2)</f>
        <v>0</v>
      </c>
      <c r="K102" s="207" t="s">
        <v>128</v>
      </c>
      <c r="L102" s="45"/>
      <c r="M102" s="212" t="s">
        <v>19</v>
      </c>
      <c r="N102" s="213" t="s">
        <v>41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129</v>
      </c>
      <c r="AT102" s="216" t="s">
        <v>124</v>
      </c>
      <c r="AU102" s="216" t="s">
        <v>80</v>
      </c>
      <c r="AY102" s="18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0</v>
      </c>
      <c r="BL102" s="18" t="s">
        <v>129</v>
      </c>
      <c r="BM102" s="216" t="s">
        <v>647</v>
      </c>
    </row>
    <row r="103" s="2" customFormat="1">
      <c r="A103" s="39"/>
      <c r="B103" s="40"/>
      <c r="C103" s="41"/>
      <c r="D103" s="218" t="s">
        <v>131</v>
      </c>
      <c r="E103" s="41"/>
      <c r="F103" s="219" t="s">
        <v>609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131</v>
      </c>
      <c r="AU103" s="18" t="s">
        <v>80</v>
      </c>
    </row>
    <row r="104" s="2" customFormat="1">
      <c r="A104" s="39"/>
      <c r="B104" s="40"/>
      <c r="C104" s="41"/>
      <c r="D104" s="223" t="s">
        <v>133</v>
      </c>
      <c r="E104" s="41"/>
      <c r="F104" s="224" t="s">
        <v>610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80</v>
      </c>
    </row>
    <row r="105" s="13" customFormat="1">
      <c r="A105" s="13"/>
      <c r="B105" s="226"/>
      <c r="C105" s="227"/>
      <c r="D105" s="218" t="s">
        <v>139</v>
      </c>
      <c r="E105" s="228" t="s">
        <v>19</v>
      </c>
      <c r="F105" s="229" t="s">
        <v>648</v>
      </c>
      <c r="G105" s="227"/>
      <c r="H105" s="230">
        <v>158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139</v>
      </c>
      <c r="AU105" s="236" t="s">
        <v>80</v>
      </c>
      <c r="AV105" s="13" t="s">
        <v>80</v>
      </c>
      <c r="AW105" s="13" t="s">
        <v>32</v>
      </c>
      <c r="AX105" s="13" t="s">
        <v>78</v>
      </c>
      <c r="AY105" s="236" t="s">
        <v>122</v>
      </c>
    </row>
    <row r="106" s="2" customFormat="1" ht="14.4" customHeight="1">
      <c r="A106" s="39"/>
      <c r="B106" s="40"/>
      <c r="C106" s="205" t="s">
        <v>186</v>
      </c>
      <c r="D106" s="205" t="s">
        <v>124</v>
      </c>
      <c r="E106" s="206" t="s">
        <v>242</v>
      </c>
      <c r="F106" s="207" t="s">
        <v>243</v>
      </c>
      <c r="G106" s="208" t="s">
        <v>238</v>
      </c>
      <c r="H106" s="209">
        <v>0.12</v>
      </c>
      <c r="I106" s="210"/>
      <c r="J106" s="211">
        <f>ROUND(I106*H106,2)</f>
        <v>0</v>
      </c>
      <c r="K106" s="207" t="s">
        <v>128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129</v>
      </c>
      <c r="AT106" s="216" t="s">
        <v>124</v>
      </c>
      <c r="AU106" s="216" t="s">
        <v>80</v>
      </c>
      <c r="AY106" s="18" t="s">
        <v>122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129</v>
      </c>
      <c r="BM106" s="216" t="s">
        <v>649</v>
      </c>
    </row>
    <row r="107" s="2" customFormat="1">
      <c r="A107" s="39"/>
      <c r="B107" s="40"/>
      <c r="C107" s="41"/>
      <c r="D107" s="218" t="s">
        <v>131</v>
      </c>
      <c r="E107" s="41"/>
      <c r="F107" s="219" t="s">
        <v>243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131</v>
      </c>
      <c r="AU107" s="18" t="s">
        <v>80</v>
      </c>
    </row>
    <row r="108" s="2" customFormat="1">
      <c r="A108" s="39"/>
      <c r="B108" s="40"/>
      <c r="C108" s="41"/>
      <c r="D108" s="223" t="s">
        <v>133</v>
      </c>
      <c r="E108" s="41"/>
      <c r="F108" s="224" t="s">
        <v>245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80</v>
      </c>
    </row>
    <row r="109" s="13" customFormat="1">
      <c r="A109" s="13"/>
      <c r="B109" s="226"/>
      <c r="C109" s="227"/>
      <c r="D109" s="218" t="s">
        <v>139</v>
      </c>
      <c r="E109" s="228" t="s">
        <v>19</v>
      </c>
      <c r="F109" s="229" t="s">
        <v>650</v>
      </c>
      <c r="G109" s="227"/>
      <c r="H109" s="230">
        <v>0.12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139</v>
      </c>
      <c r="AU109" s="236" t="s">
        <v>80</v>
      </c>
      <c r="AV109" s="13" t="s">
        <v>80</v>
      </c>
      <c r="AW109" s="13" t="s">
        <v>32</v>
      </c>
      <c r="AX109" s="13" t="s">
        <v>78</v>
      </c>
      <c r="AY109" s="236" t="s">
        <v>122</v>
      </c>
    </row>
    <row r="110" s="12" customFormat="1" ht="22.8" customHeight="1">
      <c r="A110" s="12"/>
      <c r="B110" s="189"/>
      <c r="C110" s="190"/>
      <c r="D110" s="191" t="s">
        <v>69</v>
      </c>
      <c r="E110" s="203" t="s">
        <v>129</v>
      </c>
      <c r="F110" s="203" t="s">
        <v>346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SUM(P111:P116)</f>
        <v>0</v>
      </c>
      <c r="Q110" s="197"/>
      <c r="R110" s="198">
        <f>SUM(R111:R116)</f>
        <v>45.242495999999996</v>
      </c>
      <c r="S110" s="197"/>
      <c r="T110" s="199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78</v>
      </c>
      <c r="AT110" s="201" t="s">
        <v>69</v>
      </c>
      <c r="AU110" s="201" t="s">
        <v>78</v>
      </c>
      <c r="AY110" s="200" t="s">
        <v>122</v>
      </c>
      <c r="BK110" s="202">
        <f>SUM(BK111:BK116)</f>
        <v>0</v>
      </c>
    </row>
    <row r="111" s="2" customFormat="1" ht="14.4" customHeight="1">
      <c r="A111" s="39"/>
      <c r="B111" s="40"/>
      <c r="C111" s="205" t="s">
        <v>225</v>
      </c>
      <c r="D111" s="205" t="s">
        <v>124</v>
      </c>
      <c r="E111" s="206" t="s">
        <v>620</v>
      </c>
      <c r="F111" s="207" t="s">
        <v>621</v>
      </c>
      <c r="G111" s="208" t="s">
        <v>151</v>
      </c>
      <c r="H111" s="209">
        <v>21.199999999999999</v>
      </c>
      <c r="I111" s="210"/>
      <c r="J111" s="211">
        <f>ROUND(I111*H111,2)</f>
        <v>0</v>
      </c>
      <c r="K111" s="207" t="s">
        <v>128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2.13408</v>
      </c>
      <c r="R111" s="214">
        <f>Q111*H111</f>
        <v>45.242495999999996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129</v>
      </c>
      <c r="AT111" s="216" t="s">
        <v>124</v>
      </c>
      <c r="AU111" s="216" t="s">
        <v>80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129</v>
      </c>
      <c r="BM111" s="216" t="s">
        <v>651</v>
      </c>
    </row>
    <row r="112" s="2" customFormat="1">
      <c r="A112" s="39"/>
      <c r="B112" s="40"/>
      <c r="C112" s="41"/>
      <c r="D112" s="218" t="s">
        <v>131</v>
      </c>
      <c r="E112" s="41"/>
      <c r="F112" s="219" t="s">
        <v>623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80</v>
      </c>
    </row>
    <row r="113" s="2" customFormat="1">
      <c r="A113" s="39"/>
      <c r="B113" s="40"/>
      <c r="C113" s="41"/>
      <c r="D113" s="223" t="s">
        <v>133</v>
      </c>
      <c r="E113" s="41"/>
      <c r="F113" s="224" t="s">
        <v>624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80</v>
      </c>
    </row>
    <row r="114" s="13" customFormat="1">
      <c r="A114" s="13"/>
      <c r="B114" s="226"/>
      <c r="C114" s="227"/>
      <c r="D114" s="218" t="s">
        <v>139</v>
      </c>
      <c r="E114" s="228" t="s">
        <v>19</v>
      </c>
      <c r="F114" s="229" t="s">
        <v>652</v>
      </c>
      <c r="G114" s="227"/>
      <c r="H114" s="230">
        <v>15.9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139</v>
      </c>
      <c r="AU114" s="236" t="s">
        <v>80</v>
      </c>
      <c r="AV114" s="13" t="s">
        <v>80</v>
      </c>
      <c r="AW114" s="13" t="s">
        <v>32</v>
      </c>
      <c r="AX114" s="13" t="s">
        <v>70</v>
      </c>
      <c r="AY114" s="236" t="s">
        <v>122</v>
      </c>
    </row>
    <row r="115" s="13" customFormat="1">
      <c r="A115" s="13"/>
      <c r="B115" s="226"/>
      <c r="C115" s="227"/>
      <c r="D115" s="218" t="s">
        <v>139</v>
      </c>
      <c r="E115" s="228" t="s">
        <v>19</v>
      </c>
      <c r="F115" s="229" t="s">
        <v>653</v>
      </c>
      <c r="G115" s="227"/>
      <c r="H115" s="230">
        <v>5.2999999999999998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139</v>
      </c>
      <c r="AU115" s="236" t="s">
        <v>80</v>
      </c>
      <c r="AV115" s="13" t="s">
        <v>80</v>
      </c>
      <c r="AW115" s="13" t="s">
        <v>32</v>
      </c>
      <c r="AX115" s="13" t="s">
        <v>70</v>
      </c>
      <c r="AY115" s="236" t="s">
        <v>122</v>
      </c>
    </row>
    <row r="116" s="14" customFormat="1">
      <c r="A116" s="14"/>
      <c r="B116" s="237"/>
      <c r="C116" s="238"/>
      <c r="D116" s="218" t="s">
        <v>139</v>
      </c>
      <c r="E116" s="239" t="s">
        <v>19</v>
      </c>
      <c r="F116" s="240" t="s">
        <v>162</v>
      </c>
      <c r="G116" s="238"/>
      <c r="H116" s="241">
        <v>21.199999999999999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139</v>
      </c>
      <c r="AU116" s="247" t="s">
        <v>80</v>
      </c>
      <c r="AV116" s="14" t="s">
        <v>129</v>
      </c>
      <c r="AW116" s="14" t="s">
        <v>32</v>
      </c>
      <c r="AX116" s="14" t="s">
        <v>78</v>
      </c>
      <c r="AY116" s="247" t="s">
        <v>122</v>
      </c>
    </row>
    <row r="117" s="12" customFormat="1" ht="22.8" customHeight="1">
      <c r="A117" s="12"/>
      <c r="B117" s="189"/>
      <c r="C117" s="190"/>
      <c r="D117" s="191" t="s">
        <v>69</v>
      </c>
      <c r="E117" s="203" t="s">
        <v>654</v>
      </c>
      <c r="F117" s="203" t="s">
        <v>655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SUM(P118:P121)</f>
        <v>0</v>
      </c>
      <c r="Q117" s="197"/>
      <c r="R117" s="198">
        <f>SUM(R118:R121)</f>
        <v>109.02</v>
      </c>
      <c r="S117" s="197"/>
      <c r="T117" s="199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78</v>
      </c>
      <c r="AT117" s="201" t="s">
        <v>69</v>
      </c>
      <c r="AU117" s="201" t="s">
        <v>78</v>
      </c>
      <c r="AY117" s="200" t="s">
        <v>122</v>
      </c>
      <c r="BK117" s="202">
        <f>SUM(BK118:BK121)</f>
        <v>0</v>
      </c>
    </row>
    <row r="118" s="2" customFormat="1" ht="14.4" customHeight="1">
      <c r="A118" s="39"/>
      <c r="B118" s="40"/>
      <c r="C118" s="205" t="s">
        <v>440</v>
      </c>
      <c r="D118" s="205" t="s">
        <v>124</v>
      </c>
      <c r="E118" s="206" t="s">
        <v>656</v>
      </c>
      <c r="F118" s="207" t="s">
        <v>657</v>
      </c>
      <c r="G118" s="208" t="s">
        <v>127</v>
      </c>
      <c r="H118" s="209">
        <v>158</v>
      </c>
      <c r="I118" s="210"/>
      <c r="J118" s="211">
        <f>ROUND(I118*H118,2)</f>
        <v>0</v>
      </c>
      <c r="K118" s="207" t="s">
        <v>128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0.68999999999999995</v>
      </c>
      <c r="R118" s="214">
        <f>Q118*H118</f>
        <v>109.02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129</v>
      </c>
      <c r="AT118" s="216" t="s">
        <v>124</v>
      </c>
      <c r="AU118" s="216" t="s">
        <v>80</v>
      </c>
      <c r="AY118" s="18" t="s">
        <v>122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78</v>
      </c>
      <c r="BK118" s="217">
        <f>ROUND(I118*H118,2)</f>
        <v>0</v>
      </c>
      <c r="BL118" s="18" t="s">
        <v>129</v>
      </c>
      <c r="BM118" s="216" t="s">
        <v>658</v>
      </c>
    </row>
    <row r="119" s="2" customFormat="1">
      <c r="A119" s="39"/>
      <c r="B119" s="40"/>
      <c r="C119" s="41"/>
      <c r="D119" s="218" t="s">
        <v>131</v>
      </c>
      <c r="E119" s="41"/>
      <c r="F119" s="219" t="s">
        <v>659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131</v>
      </c>
      <c r="AU119" s="18" t="s">
        <v>80</v>
      </c>
    </row>
    <row r="120" s="2" customFormat="1">
      <c r="A120" s="39"/>
      <c r="B120" s="40"/>
      <c r="C120" s="41"/>
      <c r="D120" s="223" t="s">
        <v>133</v>
      </c>
      <c r="E120" s="41"/>
      <c r="F120" s="224" t="s">
        <v>660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80</v>
      </c>
    </row>
    <row r="121" s="13" customFormat="1">
      <c r="A121" s="13"/>
      <c r="B121" s="226"/>
      <c r="C121" s="227"/>
      <c r="D121" s="218" t="s">
        <v>139</v>
      </c>
      <c r="E121" s="228" t="s">
        <v>19</v>
      </c>
      <c r="F121" s="229" t="s">
        <v>661</v>
      </c>
      <c r="G121" s="227"/>
      <c r="H121" s="230">
        <v>158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139</v>
      </c>
      <c r="AU121" s="236" t="s">
        <v>80</v>
      </c>
      <c r="AV121" s="13" t="s">
        <v>80</v>
      </c>
      <c r="AW121" s="13" t="s">
        <v>32</v>
      </c>
      <c r="AX121" s="13" t="s">
        <v>78</v>
      </c>
      <c r="AY121" s="236" t="s">
        <v>122</v>
      </c>
    </row>
    <row r="122" s="12" customFormat="1" ht="22.8" customHeight="1">
      <c r="A122" s="12"/>
      <c r="B122" s="189"/>
      <c r="C122" s="190"/>
      <c r="D122" s="191" t="s">
        <v>69</v>
      </c>
      <c r="E122" s="203" t="s">
        <v>141</v>
      </c>
      <c r="F122" s="203" t="s">
        <v>367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SUM(P123:P167)</f>
        <v>0</v>
      </c>
      <c r="Q122" s="197"/>
      <c r="R122" s="198">
        <f>SUM(R123:R167)</f>
        <v>0.7699705</v>
      </c>
      <c r="S122" s="197"/>
      <c r="T122" s="199">
        <f>SUM(T123:T167)</f>
        <v>0.021339999999999998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78</v>
      </c>
      <c r="AT122" s="201" t="s">
        <v>69</v>
      </c>
      <c r="AU122" s="201" t="s">
        <v>78</v>
      </c>
      <c r="AY122" s="200" t="s">
        <v>122</v>
      </c>
      <c r="BK122" s="202">
        <f>SUM(BK123:BK167)</f>
        <v>0</v>
      </c>
    </row>
    <row r="123" s="2" customFormat="1" ht="14.4" customHeight="1">
      <c r="A123" s="39"/>
      <c r="B123" s="40"/>
      <c r="C123" s="205" t="s">
        <v>213</v>
      </c>
      <c r="D123" s="205" t="s">
        <v>124</v>
      </c>
      <c r="E123" s="206" t="s">
        <v>662</v>
      </c>
      <c r="F123" s="207" t="s">
        <v>663</v>
      </c>
      <c r="G123" s="208" t="s">
        <v>127</v>
      </c>
      <c r="H123" s="209">
        <v>4.4000000000000004</v>
      </c>
      <c r="I123" s="210"/>
      <c r="J123" s="211">
        <f>ROUND(I123*H123,2)</f>
        <v>0</v>
      </c>
      <c r="K123" s="207" t="s">
        <v>128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0.046219999999999997</v>
      </c>
      <c r="R123" s="214">
        <f>Q123*H123</f>
        <v>0.20336799999999999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129</v>
      </c>
      <c r="AT123" s="216" t="s">
        <v>124</v>
      </c>
      <c r="AU123" s="216" t="s">
        <v>80</v>
      </c>
      <c r="AY123" s="18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129</v>
      </c>
      <c r="BM123" s="216" t="s">
        <v>664</v>
      </c>
    </row>
    <row r="124" s="2" customFormat="1">
      <c r="A124" s="39"/>
      <c r="B124" s="40"/>
      <c r="C124" s="41"/>
      <c r="D124" s="218" t="s">
        <v>131</v>
      </c>
      <c r="E124" s="41"/>
      <c r="F124" s="219" t="s">
        <v>665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80</v>
      </c>
    </row>
    <row r="125" s="2" customFormat="1">
      <c r="A125" s="39"/>
      <c r="B125" s="40"/>
      <c r="C125" s="41"/>
      <c r="D125" s="223" t="s">
        <v>133</v>
      </c>
      <c r="E125" s="41"/>
      <c r="F125" s="224" t="s">
        <v>666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80</v>
      </c>
    </row>
    <row r="126" s="2" customFormat="1">
      <c r="A126" s="39"/>
      <c r="B126" s="40"/>
      <c r="C126" s="41"/>
      <c r="D126" s="218" t="s">
        <v>135</v>
      </c>
      <c r="E126" s="41"/>
      <c r="F126" s="225" t="s">
        <v>667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135</v>
      </c>
      <c r="AU126" s="18" t="s">
        <v>80</v>
      </c>
    </row>
    <row r="127" s="13" customFormat="1">
      <c r="A127" s="13"/>
      <c r="B127" s="226"/>
      <c r="C127" s="227"/>
      <c r="D127" s="218" t="s">
        <v>139</v>
      </c>
      <c r="E127" s="228" t="s">
        <v>19</v>
      </c>
      <c r="F127" s="229" t="s">
        <v>668</v>
      </c>
      <c r="G127" s="227"/>
      <c r="H127" s="230">
        <v>4.4000000000000004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139</v>
      </c>
      <c r="AU127" s="236" t="s">
        <v>80</v>
      </c>
      <c r="AV127" s="13" t="s">
        <v>80</v>
      </c>
      <c r="AW127" s="13" t="s">
        <v>32</v>
      </c>
      <c r="AX127" s="13" t="s">
        <v>78</v>
      </c>
      <c r="AY127" s="236" t="s">
        <v>122</v>
      </c>
    </row>
    <row r="128" s="2" customFormat="1" ht="14.4" customHeight="1">
      <c r="A128" s="39"/>
      <c r="B128" s="40"/>
      <c r="C128" s="248" t="s">
        <v>220</v>
      </c>
      <c r="D128" s="248" t="s">
        <v>221</v>
      </c>
      <c r="E128" s="249" t="s">
        <v>669</v>
      </c>
      <c r="F128" s="250" t="s">
        <v>670</v>
      </c>
      <c r="G128" s="251" t="s">
        <v>238</v>
      </c>
      <c r="H128" s="252">
        <v>0.104</v>
      </c>
      <c r="I128" s="253"/>
      <c r="J128" s="254">
        <f>ROUND(I128*H128,2)</f>
        <v>0</v>
      </c>
      <c r="K128" s="250" t="s">
        <v>128</v>
      </c>
      <c r="L128" s="255"/>
      <c r="M128" s="256" t="s">
        <v>19</v>
      </c>
      <c r="N128" s="257" t="s">
        <v>41</v>
      </c>
      <c r="O128" s="85"/>
      <c r="P128" s="214">
        <f>O128*H128</f>
        <v>0</v>
      </c>
      <c r="Q128" s="214">
        <v>1</v>
      </c>
      <c r="R128" s="214">
        <f>Q128*H128</f>
        <v>0.104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225</v>
      </c>
      <c r="AT128" s="216" t="s">
        <v>221</v>
      </c>
      <c r="AU128" s="216" t="s">
        <v>80</v>
      </c>
      <c r="AY128" s="18" t="s">
        <v>122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0</v>
      </c>
      <c r="BL128" s="18" t="s">
        <v>129</v>
      </c>
      <c r="BM128" s="216" t="s">
        <v>671</v>
      </c>
    </row>
    <row r="129" s="2" customFormat="1">
      <c r="A129" s="39"/>
      <c r="B129" s="40"/>
      <c r="C129" s="41"/>
      <c r="D129" s="218" t="s">
        <v>131</v>
      </c>
      <c r="E129" s="41"/>
      <c r="F129" s="219" t="s">
        <v>670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131</v>
      </c>
      <c r="AU129" s="18" t="s">
        <v>80</v>
      </c>
    </row>
    <row r="130" s="2" customFormat="1">
      <c r="A130" s="39"/>
      <c r="B130" s="40"/>
      <c r="C130" s="41"/>
      <c r="D130" s="218" t="s">
        <v>137</v>
      </c>
      <c r="E130" s="41"/>
      <c r="F130" s="225" t="s">
        <v>672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80</v>
      </c>
    </row>
    <row r="131" s="15" customFormat="1">
      <c r="A131" s="15"/>
      <c r="B131" s="262"/>
      <c r="C131" s="263"/>
      <c r="D131" s="218" t="s">
        <v>139</v>
      </c>
      <c r="E131" s="264" t="s">
        <v>19</v>
      </c>
      <c r="F131" s="265" t="s">
        <v>673</v>
      </c>
      <c r="G131" s="263"/>
      <c r="H131" s="264" t="s">
        <v>19</v>
      </c>
      <c r="I131" s="266"/>
      <c r="J131" s="263"/>
      <c r="K131" s="263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139</v>
      </c>
      <c r="AU131" s="271" t="s">
        <v>80</v>
      </c>
      <c r="AV131" s="15" t="s">
        <v>78</v>
      </c>
      <c r="AW131" s="15" t="s">
        <v>32</v>
      </c>
      <c r="AX131" s="15" t="s">
        <v>70</v>
      </c>
      <c r="AY131" s="271" t="s">
        <v>122</v>
      </c>
    </row>
    <row r="132" s="15" customFormat="1">
      <c r="A132" s="15"/>
      <c r="B132" s="262"/>
      <c r="C132" s="263"/>
      <c r="D132" s="218" t="s">
        <v>139</v>
      </c>
      <c r="E132" s="264" t="s">
        <v>19</v>
      </c>
      <c r="F132" s="265" t="s">
        <v>674</v>
      </c>
      <c r="G132" s="263"/>
      <c r="H132" s="264" t="s">
        <v>19</v>
      </c>
      <c r="I132" s="266"/>
      <c r="J132" s="263"/>
      <c r="K132" s="263"/>
      <c r="L132" s="267"/>
      <c r="M132" s="268"/>
      <c r="N132" s="269"/>
      <c r="O132" s="269"/>
      <c r="P132" s="269"/>
      <c r="Q132" s="269"/>
      <c r="R132" s="269"/>
      <c r="S132" s="269"/>
      <c r="T132" s="27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1" t="s">
        <v>139</v>
      </c>
      <c r="AU132" s="271" t="s">
        <v>80</v>
      </c>
      <c r="AV132" s="15" t="s">
        <v>78</v>
      </c>
      <c r="AW132" s="15" t="s">
        <v>32</v>
      </c>
      <c r="AX132" s="15" t="s">
        <v>70</v>
      </c>
      <c r="AY132" s="271" t="s">
        <v>122</v>
      </c>
    </row>
    <row r="133" s="13" customFormat="1">
      <c r="A133" s="13"/>
      <c r="B133" s="226"/>
      <c r="C133" s="227"/>
      <c r="D133" s="218" t="s">
        <v>139</v>
      </c>
      <c r="E133" s="228" t="s">
        <v>19</v>
      </c>
      <c r="F133" s="229" t="s">
        <v>675</v>
      </c>
      <c r="G133" s="227"/>
      <c r="H133" s="230">
        <v>0.104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80</v>
      </c>
      <c r="AV133" s="13" t="s">
        <v>80</v>
      </c>
      <c r="AW133" s="13" t="s">
        <v>32</v>
      </c>
      <c r="AX133" s="13" t="s">
        <v>70</v>
      </c>
      <c r="AY133" s="236" t="s">
        <v>122</v>
      </c>
    </row>
    <row r="134" s="14" customFormat="1">
      <c r="A134" s="14"/>
      <c r="B134" s="237"/>
      <c r="C134" s="238"/>
      <c r="D134" s="218" t="s">
        <v>139</v>
      </c>
      <c r="E134" s="239" t="s">
        <v>19</v>
      </c>
      <c r="F134" s="240" t="s">
        <v>162</v>
      </c>
      <c r="G134" s="238"/>
      <c r="H134" s="241">
        <v>0.104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139</v>
      </c>
      <c r="AU134" s="247" t="s">
        <v>80</v>
      </c>
      <c r="AV134" s="14" t="s">
        <v>129</v>
      </c>
      <c r="AW134" s="14" t="s">
        <v>32</v>
      </c>
      <c r="AX134" s="14" t="s">
        <v>78</v>
      </c>
      <c r="AY134" s="247" t="s">
        <v>122</v>
      </c>
    </row>
    <row r="135" s="2" customFormat="1" ht="14.4" customHeight="1">
      <c r="A135" s="39"/>
      <c r="B135" s="40"/>
      <c r="C135" s="205" t="s">
        <v>8</v>
      </c>
      <c r="D135" s="205" t="s">
        <v>124</v>
      </c>
      <c r="E135" s="206" t="s">
        <v>676</v>
      </c>
      <c r="F135" s="207" t="s">
        <v>677</v>
      </c>
      <c r="G135" s="208" t="s">
        <v>270</v>
      </c>
      <c r="H135" s="209">
        <v>1</v>
      </c>
      <c r="I135" s="210"/>
      <c r="J135" s="211">
        <f>ROUND(I135*H135,2)</f>
        <v>0</v>
      </c>
      <c r="K135" s="207" t="s">
        <v>128</v>
      </c>
      <c r="L135" s="45"/>
      <c r="M135" s="212" t="s">
        <v>19</v>
      </c>
      <c r="N135" s="213" t="s">
        <v>41</v>
      </c>
      <c r="O135" s="85"/>
      <c r="P135" s="214">
        <f>O135*H135</f>
        <v>0</v>
      </c>
      <c r="Q135" s="214">
        <v>0.0045900000000000003</v>
      </c>
      <c r="R135" s="214">
        <f>Q135*H135</f>
        <v>0.0045900000000000003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129</v>
      </c>
      <c r="AT135" s="216" t="s">
        <v>124</v>
      </c>
      <c r="AU135" s="216" t="s">
        <v>80</v>
      </c>
      <c r="AY135" s="18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0</v>
      </c>
      <c r="BL135" s="18" t="s">
        <v>129</v>
      </c>
      <c r="BM135" s="216" t="s">
        <v>678</v>
      </c>
    </row>
    <row r="136" s="2" customFormat="1">
      <c r="A136" s="39"/>
      <c r="B136" s="40"/>
      <c r="C136" s="41"/>
      <c r="D136" s="218" t="s">
        <v>131</v>
      </c>
      <c r="E136" s="41"/>
      <c r="F136" s="219" t="s">
        <v>679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80</v>
      </c>
    </row>
    <row r="137" s="2" customFormat="1">
      <c r="A137" s="39"/>
      <c r="B137" s="40"/>
      <c r="C137" s="41"/>
      <c r="D137" s="223" t="s">
        <v>133</v>
      </c>
      <c r="E137" s="41"/>
      <c r="F137" s="224" t="s">
        <v>680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80</v>
      </c>
    </row>
    <row r="138" s="2" customFormat="1">
      <c r="A138" s="39"/>
      <c r="B138" s="40"/>
      <c r="C138" s="41"/>
      <c r="D138" s="218" t="s">
        <v>135</v>
      </c>
      <c r="E138" s="41"/>
      <c r="F138" s="225" t="s">
        <v>681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135</v>
      </c>
      <c r="AU138" s="18" t="s">
        <v>80</v>
      </c>
    </row>
    <row r="139" s="13" customFormat="1">
      <c r="A139" s="13"/>
      <c r="B139" s="226"/>
      <c r="C139" s="227"/>
      <c r="D139" s="218" t="s">
        <v>139</v>
      </c>
      <c r="E139" s="228" t="s">
        <v>19</v>
      </c>
      <c r="F139" s="229" t="s">
        <v>682</v>
      </c>
      <c r="G139" s="227"/>
      <c r="H139" s="230">
        <v>1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139</v>
      </c>
      <c r="AU139" s="236" t="s">
        <v>80</v>
      </c>
      <c r="AV139" s="13" t="s">
        <v>80</v>
      </c>
      <c r="AW139" s="13" t="s">
        <v>32</v>
      </c>
      <c r="AX139" s="13" t="s">
        <v>78</v>
      </c>
      <c r="AY139" s="236" t="s">
        <v>122</v>
      </c>
    </row>
    <row r="140" s="2" customFormat="1" ht="14.4" customHeight="1">
      <c r="A140" s="39"/>
      <c r="B140" s="40"/>
      <c r="C140" s="248" t="s">
        <v>235</v>
      </c>
      <c r="D140" s="248" t="s">
        <v>221</v>
      </c>
      <c r="E140" s="249" t="s">
        <v>683</v>
      </c>
      <c r="F140" s="250" t="s">
        <v>684</v>
      </c>
      <c r="G140" s="251" t="s">
        <v>685</v>
      </c>
      <c r="H140" s="252">
        <v>0.5</v>
      </c>
      <c r="I140" s="253"/>
      <c r="J140" s="254">
        <f>ROUND(I140*H140,2)</f>
        <v>0</v>
      </c>
      <c r="K140" s="250" t="s">
        <v>128</v>
      </c>
      <c r="L140" s="255"/>
      <c r="M140" s="256" t="s">
        <v>19</v>
      </c>
      <c r="N140" s="257" t="s">
        <v>41</v>
      </c>
      <c r="O140" s="85"/>
      <c r="P140" s="214">
        <f>O140*H140</f>
        <v>0</v>
      </c>
      <c r="Q140" s="214">
        <v>0.0025000000000000001</v>
      </c>
      <c r="R140" s="214">
        <f>Q140*H140</f>
        <v>0.00125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225</v>
      </c>
      <c r="AT140" s="216" t="s">
        <v>221</v>
      </c>
      <c r="AU140" s="216" t="s">
        <v>80</v>
      </c>
      <c r="AY140" s="18" t="s">
        <v>122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129</v>
      </c>
      <c r="BM140" s="216" t="s">
        <v>686</v>
      </c>
    </row>
    <row r="141" s="2" customFormat="1">
      <c r="A141" s="39"/>
      <c r="B141" s="40"/>
      <c r="C141" s="41"/>
      <c r="D141" s="218" t="s">
        <v>131</v>
      </c>
      <c r="E141" s="41"/>
      <c r="F141" s="219" t="s">
        <v>684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80</v>
      </c>
    </row>
    <row r="142" s="2" customFormat="1">
      <c r="A142" s="39"/>
      <c r="B142" s="40"/>
      <c r="C142" s="41"/>
      <c r="D142" s="218" t="s">
        <v>137</v>
      </c>
      <c r="E142" s="41"/>
      <c r="F142" s="225" t="s">
        <v>687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137</v>
      </c>
      <c r="AU142" s="18" t="s">
        <v>80</v>
      </c>
    </row>
    <row r="143" s="2" customFormat="1" ht="14.4" customHeight="1">
      <c r="A143" s="39"/>
      <c r="B143" s="40"/>
      <c r="C143" s="205" t="s">
        <v>261</v>
      </c>
      <c r="D143" s="205" t="s">
        <v>124</v>
      </c>
      <c r="E143" s="206" t="s">
        <v>688</v>
      </c>
      <c r="F143" s="207" t="s">
        <v>689</v>
      </c>
      <c r="G143" s="208" t="s">
        <v>127</v>
      </c>
      <c r="H143" s="209">
        <v>0.96999999999999997</v>
      </c>
      <c r="I143" s="210"/>
      <c r="J143" s="211">
        <f>ROUND(I143*H143,2)</f>
        <v>0</v>
      </c>
      <c r="K143" s="207" t="s">
        <v>128</v>
      </c>
      <c r="L143" s="45"/>
      <c r="M143" s="212" t="s">
        <v>19</v>
      </c>
      <c r="N143" s="213" t="s">
        <v>41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0.021999999999999999</v>
      </c>
      <c r="T143" s="215">
        <f>S143*H143</f>
        <v>0.021339999999999998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129</v>
      </c>
      <c r="AT143" s="216" t="s">
        <v>124</v>
      </c>
      <c r="AU143" s="216" t="s">
        <v>80</v>
      </c>
      <c r="AY143" s="18" t="s">
        <v>122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0</v>
      </c>
      <c r="BL143" s="18" t="s">
        <v>129</v>
      </c>
      <c r="BM143" s="216" t="s">
        <v>690</v>
      </c>
    </row>
    <row r="144" s="2" customFormat="1">
      <c r="A144" s="39"/>
      <c r="B144" s="40"/>
      <c r="C144" s="41"/>
      <c r="D144" s="218" t="s">
        <v>131</v>
      </c>
      <c r="E144" s="41"/>
      <c r="F144" s="219" t="s">
        <v>691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80</v>
      </c>
    </row>
    <row r="145" s="2" customFormat="1">
      <c r="A145" s="39"/>
      <c r="B145" s="40"/>
      <c r="C145" s="41"/>
      <c r="D145" s="223" t="s">
        <v>133</v>
      </c>
      <c r="E145" s="41"/>
      <c r="F145" s="224" t="s">
        <v>692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80</v>
      </c>
    </row>
    <row r="146" s="13" customFormat="1">
      <c r="A146" s="13"/>
      <c r="B146" s="226"/>
      <c r="C146" s="227"/>
      <c r="D146" s="218" t="s">
        <v>139</v>
      </c>
      <c r="E146" s="228" t="s">
        <v>19</v>
      </c>
      <c r="F146" s="229" t="s">
        <v>693</v>
      </c>
      <c r="G146" s="227"/>
      <c r="H146" s="230">
        <v>0.96999999999999997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139</v>
      </c>
      <c r="AU146" s="236" t="s">
        <v>80</v>
      </c>
      <c r="AV146" s="13" t="s">
        <v>80</v>
      </c>
      <c r="AW146" s="13" t="s">
        <v>32</v>
      </c>
      <c r="AX146" s="13" t="s">
        <v>78</v>
      </c>
      <c r="AY146" s="236" t="s">
        <v>122</v>
      </c>
    </row>
    <row r="147" s="2" customFormat="1" ht="14.4" customHeight="1">
      <c r="A147" s="39"/>
      <c r="B147" s="40"/>
      <c r="C147" s="205" t="s">
        <v>78</v>
      </c>
      <c r="D147" s="205" t="s">
        <v>124</v>
      </c>
      <c r="E147" s="206" t="s">
        <v>387</v>
      </c>
      <c r="F147" s="207" t="s">
        <v>388</v>
      </c>
      <c r="G147" s="208" t="s">
        <v>127</v>
      </c>
      <c r="H147" s="209">
        <v>9.75</v>
      </c>
      <c r="I147" s="210"/>
      <c r="J147" s="211">
        <f>ROUND(I147*H147,2)</f>
        <v>0</v>
      </c>
      <c r="K147" s="207" t="s">
        <v>128</v>
      </c>
      <c r="L147" s="45"/>
      <c r="M147" s="212" t="s">
        <v>19</v>
      </c>
      <c r="N147" s="213" t="s">
        <v>41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129</v>
      </c>
      <c r="AT147" s="216" t="s">
        <v>124</v>
      </c>
      <c r="AU147" s="216" t="s">
        <v>80</v>
      </c>
      <c r="AY147" s="18" t="s">
        <v>122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129</v>
      </c>
      <c r="BM147" s="216" t="s">
        <v>694</v>
      </c>
    </row>
    <row r="148" s="2" customFormat="1">
      <c r="A148" s="39"/>
      <c r="B148" s="40"/>
      <c r="C148" s="41"/>
      <c r="D148" s="218" t="s">
        <v>131</v>
      </c>
      <c r="E148" s="41"/>
      <c r="F148" s="219" t="s">
        <v>388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80</v>
      </c>
    </row>
    <row r="149" s="2" customFormat="1">
      <c r="A149" s="39"/>
      <c r="B149" s="40"/>
      <c r="C149" s="41"/>
      <c r="D149" s="223" t="s">
        <v>133</v>
      </c>
      <c r="E149" s="41"/>
      <c r="F149" s="224" t="s">
        <v>390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80</v>
      </c>
    </row>
    <row r="150" s="13" customFormat="1">
      <c r="A150" s="13"/>
      <c r="B150" s="226"/>
      <c r="C150" s="227"/>
      <c r="D150" s="218" t="s">
        <v>139</v>
      </c>
      <c r="E150" s="228" t="s">
        <v>19</v>
      </c>
      <c r="F150" s="229" t="s">
        <v>695</v>
      </c>
      <c r="G150" s="227"/>
      <c r="H150" s="230">
        <v>9.75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139</v>
      </c>
      <c r="AU150" s="236" t="s">
        <v>80</v>
      </c>
      <c r="AV150" s="13" t="s">
        <v>80</v>
      </c>
      <c r="AW150" s="13" t="s">
        <v>32</v>
      </c>
      <c r="AX150" s="13" t="s">
        <v>78</v>
      </c>
      <c r="AY150" s="236" t="s">
        <v>122</v>
      </c>
    </row>
    <row r="151" s="2" customFormat="1" ht="14.4" customHeight="1">
      <c r="A151" s="39"/>
      <c r="B151" s="40"/>
      <c r="C151" s="205" t="s">
        <v>654</v>
      </c>
      <c r="D151" s="205" t="s">
        <v>124</v>
      </c>
      <c r="E151" s="206" t="s">
        <v>696</v>
      </c>
      <c r="F151" s="207" t="s">
        <v>697</v>
      </c>
      <c r="G151" s="208" t="s">
        <v>127</v>
      </c>
      <c r="H151" s="209">
        <v>9.75</v>
      </c>
      <c r="I151" s="210"/>
      <c r="J151" s="211">
        <f>ROUND(I151*H151,2)</f>
        <v>0</v>
      </c>
      <c r="K151" s="207" t="s">
        <v>128</v>
      </c>
      <c r="L151" s="45"/>
      <c r="M151" s="212" t="s">
        <v>19</v>
      </c>
      <c r="N151" s="213" t="s">
        <v>41</v>
      </c>
      <c r="O151" s="85"/>
      <c r="P151" s="214">
        <f>O151*H151</f>
        <v>0</v>
      </c>
      <c r="Q151" s="214">
        <v>0.038850000000000003</v>
      </c>
      <c r="R151" s="214">
        <f>Q151*H151</f>
        <v>0.3787875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129</v>
      </c>
      <c r="AT151" s="216" t="s">
        <v>124</v>
      </c>
      <c r="AU151" s="216" t="s">
        <v>80</v>
      </c>
      <c r="AY151" s="18" t="s">
        <v>122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78</v>
      </c>
      <c r="BK151" s="217">
        <f>ROUND(I151*H151,2)</f>
        <v>0</v>
      </c>
      <c r="BL151" s="18" t="s">
        <v>129</v>
      </c>
      <c r="BM151" s="216" t="s">
        <v>698</v>
      </c>
    </row>
    <row r="152" s="2" customFormat="1">
      <c r="A152" s="39"/>
      <c r="B152" s="40"/>
      <c r="C152" s="41"/>
      <c r="D152" s="218" t="s">
        <v>131</v>
      </c>
      <c r="E152" s="41"/>
      <c r="F152" s="219" t="s">
        <v>699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80</v>
      </c>
    </row>
    <row r="153" s="2" customFormat="1">
      <c r="A153" s="39"/>
      <c r="B153" s="40"/>
      <c r="C153" s="41"/>
      <c r="D153" s="223" t="s">
        <v>133</v>
      </c>
      <c r="E153" s="41"/>
      <c r="F153" s="224" t="s">
        <v>700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80</v>
      </c>
    </row>
    <row r="154" s="13" customFormat="1">
      <c r="A154" s="13"/>
      <c r="B154" s="226"/>
      <c r="C154" s="227"/>
      <c r="D154" s="218" t="s">
        <v>139</v>
      </c>
      <c r="E154" s="228" t="s">
        <v>19</v>
      </c>
      <c r="F154" s="229" t="s">
        <v>695</v>
      </c>
      <c r="G154" s="227"/>
      <c r="H154" s="230">
        <v>9.75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139</v>
      </c>
      <c r="AU154" s="236" t="s">
        <v>80</v>
      </c>
      <c r="AV154" s="13" t="s">
        <v>80</v>
      </c>
      <c r="AW154" s="13" t="s">
        <v>32</v>
      </c>
      <c r="AX154" s="13" t="s">
        <v>78</v>
      </c>
      <c r="AY154" s="236" t="s">
        <v>122</v>
      </c>
    </row>
    <row r="155" s="2" customFormat="1" ht="14.4" customHeight="1">
      <c r="A155" s="39"/>
      <c r="B155" s="40"/>
      <c r="C155" s="205" t="s">
        <v>80</v>
      </c>
      <c r="D155" s="205" t="s">
        <v>124</v>
      </c>
      <c r="E155" s="206" t="s">
        <v>701</v>
      </c>
      <c r="F155" s="207" t="s">
        <v>702</v>
      </c>
      <c r="G155" s="208" t="s">
        <v>127</v>
      </c>
      <c r="H155" s="209">
        <v>3.7999999999999998</v>
      </c>
      <c r="I155" s="210"/>
      <c r="J155" s="211">
        <f>ROUND(I155*H155,2)</f>
        <v>0</v>
      </c>
      <c r="K155" s="207" t="s">
        <v>128</v>
      </c>
      <c r="L155" s="45"/>
      <c r="M155" s="212" t="s">
        <v>19</v>
      </c>
      <c r="N155" s="213" t="s">
        <v>41</v>
      </c>
      <c r="O155" s="85"/>
      <c r="P155" s="214">
        <f>O155*H155</f>
        <v>0</v>
      </c>
      <c r="Q155" s="214">
        <v>0.01</v>
      </c>
      <c r="R155" s="214">
        <f>Q155*H155</f>
        <v>0.037999999999999999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129</v>
      </c>
      <c r="AT155" s="216" t="s">
        <v>124</v>
      </c>
      <c r="AU155" s="216" t="s">
        <v>80</v>
      </c>
      <c r="AY155" s="18" t="s">
        <v>122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0</v>
      </c>
      <c r="BL155" s="18" t="s">
        <v>129</v>
      </c>
      <c r="BM155" s="216" t="s">
        <v>703</v>
      </c>
    </row>
    <row r="156" s="2" customFormat="1">
      <c r="A156" s="39"/>
      <c r="B156" s="40"/>
      <c r="C156" s="41"/>
      <c r="D156" s="218" t="s">
        <v>131</v>
      </c>
      <c r="E156" s="41"/>
      <c r="F156" s="219" t="s">
        <v>704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80</v>
      </c>
    </row>
    <row r="157" s="2" customFormat="1">
      <c r="A157" s="39"/>
      <c r="B157" s="40"/>
      <c r="C157" s="41"/>
      <c r="D157" s="223" t="s">
        <v>133</v>
      </c>
      <c r="E157" s="41"/>
      <c r="F157" s="224" t="s">
        <v>705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133</v>
      </c>
      <c r="AU157" s="18" t="s">
        <v>80</v>
      </c>
    </row>
    <row r="158" s="13" customFormat="1">
      <c r="A158" s="13"/>
      <c r="B158" s="226"/>
      <c r="C158" s="227"/>
      <c r="D158" s="218" t="s">
        <v>139</v>
      </c>
      <c r="E158" s="228" t="s">
        <v>19</v>
      </c>
      <c r="F158" s="229" t="s">
        <v>706</v>
      </c>
      <c r="G158" s="227"/>
      <c r="H158" s="230">
        <v>3.7999999999999998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139</v>
      </c>
      <c r="AU158" s="236" t="s">
        <v>80</v>
      </c>
      <c r="AV158" s="13" t="s">
        <v>80</v>
      </c>
      <c r="AW158" s="13" t="s">
        <v>32</v>
      </c>
      <c r="AX158" s="13" t="s">
        <v>78</v>
      </c>
      <c r="AY158" s="236" t="s">
        <v>122</v>
      </c>
    </row>
    <row r="159" s="2" customFormat="1" ht="14.4" customHeight="1">
      <c r="A159" s="39"/>
      <c r="B159" s="40"/>
      <c r="C159" s="205" t="s">
        <v>129</v>
      </c>
      <c r="D159" s="205" t="s">
        <v>124</v>
      </c>
      <c r="E159" s="206" t="s">
        <v>707</v>
      </c>
      <c r="F159" s="207" t="s">
        <v>708</v>
      </c>
      <c r="G159" s="208" t="s">
        <v>127</v>
      </c>
      <c r="H159" s="209">
        <v>9.75</v>
      </c>
      <c r="I159" s="210"/>
      <c r="J159" s="211">
        <f>ROUND(I159*H159,2)</f>
        <v>0</v>
      </c>
      <c r="K159" s="207" t="s">
        <v>128</v>
      </c>
      <c r="L159" s="45"/>
      <c r="M159" s="212" t="s">
        <v>19</v>
      </c>
      <c r="N159" s="213" t="s">
        <v>41</v>
      </c>
      <c r="O159" s="85"/>
      <c r="P159" s="214">
        <f>O159*H159</f>
        <v>0</v>
      </c>
      <c r="Q159" s="214">
        <v>0.0041000000000000003</v>
      </c>
      <c r="R159" s="214">
        <f>Q159*H159</f>
        <v>0.039975000000000004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129</v>
      </c>
      <c r="AT159" s="216" t="s">
        <v>124</v>
      </c>
      <c r="AU159" s="216" t="s">
        <v>80</v>
      </c>
      <c r="AY159" s="18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0</v>
      </c>
      <c r="BL159" s="18" t="s">
        <v>129</v>
      </c>
      <c r="BM159" s="216" t="s">
        <v>709</v>
      </c>
    </row>
    <row r="160" s="2" customFormat="1">
      <c r="A160" s="39"/>
      <c r="B160" s="40"/>
      <c r="C160" s="41"/>
      <c r="D160" s="218" t="s">
        <v>131</v>
      </c>
      <c r="E160" s="41"/>
      <c r="F160" s="219" t="s">
        <v>710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80</v>
      </c>
    </row>
    <row r="161" s="2" customFormat="1">
      <c r="A161" s="39"/>
      <c r="B161" s="40"/>
      <c r="C161" s="41"/>
      <c r="D161" s="223" t="s">
        <v>133</v>
      </c>
      <c r="E161" s="41"/>
      <c r="F161" s="224" t="s">
        <v>711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80</v>
      </c>
    </row>
    <row r="162" s="13" customFormat="1">
      <c r="A162" s="13"/>
      <c r="B162" s="226"/>
      <c r="C162" s="227"/>
      <c r="D162" s="218" t="s">
        <v>139</v>
      </c>
      <c r="E162" s="228" t="s">
        <v>19</v>
      </c>
      <c r="F162" s="229" t="s">
        <v>695</v>
      </c>
      <c r="G162" s="227"/>
      <c r="H162" s="230">
        <v>9.75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139</v>
      </c>
      <c r="AU162" s="236" t="s">
        <v>80</v>
      </c>
      <c r="AV162" s="13" t="s">
        <v>80</v>
      </c>
      <c r="AW162" s="13" t="s">
        <v>32</v>
      </c>
      <c r="AX162" s="13" t="s">
        <v>78</v>
      </c>
      <c r="AY162" s="236" t="s">
        <v>122</v>
      </c>
    </row>
    <row r="163" s="2" customFormat="1" ht="22.2" customHeight="1">
      <c r="A163" s="39"/>
      <c r="B163" s="40"/>
      <c r="C163" s="205" t="s">
        <v>174</v>
      </c>
      <c r="D163" s="205" t="s">
        <v>124</v>
      </c>
      <c r="E163" s="206" t="s">
        <v>712</v>
      </c>
      <c r="F163" s="207" t="s">
        <v>713</v>
      </c>
      <c r="G163" s="208" t="s">
        <v>423</v>
      </c>
      <c r="H163" s="209">
        <v>2.2999999999999998</v>
      </c>
      <c r="I163" s="210"/>
      <c r="J163" s="211">
        <f>ROUND(I163*H163,2)</f>
        <v>0</v>
      </c>
      <c r="K163" s="207" t="s">
        <v>128</v>
      </c>
      <c r="L163" s="45"/>
      <c r="M163" s="212" t="s">
        <v>19</v>
      </c>
      <c r="N163" s="213" t="s">
        <v>41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129</v>
      </c>
      <c r="AT163" s="216" t="s">
        <v>124</v>
      </c>
      <c r="AU163" s="216" t="s">
        <v>80</v>
      </c>
      <c r="AY163" s="18" t="s">
        <v>122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78</v>
      </c>
      <c r="BK163" s="217">
        <f>ROUND(I163*H163,2)</f>
        <v>0</v>
      </c>
      <c r="BL163" s="18" t="s">
        <v>129</v>
      </c>
      <c r="BM163" s="216" t="s">
        <v>714</v>
      </c>
    </row>
    <row r="164" s="2" customFormat="1">
      <c r="A164" s="39"/>
      <c r="B164" s="40"/>
      <c r="C164" s="41"/>
      <c r="D164" s="218" t="s">
        <v>131</v>
      </c>
      <c r="E164" s="41"/>
      <c r="F164" s="219" t="s">
        <v>713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131</v>
      </c>
      <c r="AU164" s="18" t="s">
        <v>80</v>
      </c>
    </row>
    <row r="165" s="2" customFormat="1">
      <c r="A165" s="39"/>
      <c r="B165" s="40"/>
      <c r="C165" s="41"/>
      <c r="D165" s="223" t="s">
        <v>133</v>
      </c>
      <c r="E165" s="41"/>
      <c r="F165" s="224" t="s">
        <v>715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133</v>
      </c>
      <c r="AU165" s="18" t="s">
        <v>80</v>
      </c>
    </row>
    <row r="166" s="2" customFormat="1">
      <c r="A166" s="39"/>
      <c r="B166" s="40"/>
      <c r="C166" s="41"/>
      <c r="D166" s="218" t="s">
        <v>137</v>
      </c>
      <c r="E166" s="41"/>
      <c r="F166" s="225" t="s">
        <v>716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137</v>
      </c>
      <c r="AU166" s="18" t="s">
        <v>80</v>
      </c>
    </row>
    <row r="167" s="13" customFormat="1">
      <c r="A167" s="13"/>
      <c r="B167" s="226"/>
      <c r="C167" s="227"/>
      <c r="D167" s="218" t="s">
        <v>139</v>
      </c>
      <c r="E167" s="228" t="s">
        <v>19</v>
      </c>
      <c r="F167" s="229" t="s">
        <v>717</v>
      </c>
      <c r="G167" s="227"/>
      <c r="H167" s="230">
        <v>2.2999999999999998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139</v>
      </c>
      <c r="AU167" s="236" t="s">
        <v>80</v>
      </c>
      <c r="AV167" s="13" t="s">
        <v>80</v>
      </c>
      <c r="AW167" s="13" t="s">
        <v>32</v>
      </c>
      <c r="AX167" s="13" t="s">
        <v>78</v>
      </c>
      <c r="AY167" s="236" t="s">
        <v>122</v>
      </c>
    </row>
    <row r="168" s="12" customFormat="1" ht="22.8" customHeight="1">
      <c r="A168" s="12"/>
      <c r="B168" s="189"/>
      <c r="C168" s="190"/>
      <c r="D168" s="191" t="s">
        <v>69</v>
      </c>
      <c r="E168" s="203" t="s">
        <v>246</v>
      </c>
      <c r="F168" s="203" t="s">
        <v>247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SUM(P169:P172)</f>
        <v>0</v>
      </c>
      <c r="Q168" s="197"/>
      <c r="R168" s="198">
        <f>SUM(R169:R172)</f>
        <v>0</v>
      </c>
      <c r="S168" s="197"/>
      <c r="T168" s="19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78</v>
      </c>
      <c r="AT168" s="201" t="s">
        <v>69</v>
      </c>
      <c r="AU168" s="201" t="s">
        <v>78</v>
      </c>
      <c r="AY168" s="200" t="s">
        <v>122</v>
      </c>
      <c r="BK168" s="202">
        <f>SUM(BK169:BK172)</f>
        <v>0</v>
      </c>
    </row>
    <row r="169" s="2" customFormat="1" ht="14.4" customHeight="1">
      <c r="A169" s="39"/>
      <c r="B169" s="40"/>
      <c r="C169" s="205" t="s">
        <v>248</v>
      </c>
      <c r="D169" s="205" t="s">
        <v>124</v>
      </c>
      <c r="E169" s="206" t="s">
        <v>413</v>
      </c>
      <c r="F169" s="207" t="s">
        <v>414</v>
      </c>
      <c r="G169" s="208" t="s">
        <v>238</v>
      </c>
      <c r="H169" s="209">
        <v>155.03200000000001</v>
      </c>
      <c r="I169" s="210"/>
      <c r="J169" s="211">
        <f>ROUND(I169*H169,2)</f>
        <v>0</v>
      </c>
      <c r="K169" s="207" t="s">
        <v>128</v>
      </c>
      <c r="L169" s="45"/>
      <c r="M169" s="212" t="s">
        <v>19</v>
      </c>
      <c r="N169" s="213" t="s">
        <v>41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129</v>
      </c>
      <c r="AT169" s="216" t="s">
        <v>124</v>
      </c>
      <c r="AU169" s="216" t="s">
        <v>80</v>
      </c>
      <c r="AY169" s="18" t="s">
        <v>122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78</v>
      </c>
      <c r="BK169" s="217">
        <f>ROUND(I169*H169,2)</f>
        <v>0</v>
      </c>
      <c r="BL169" s="18" t="s">
        <v>129</v>
      </c>
      <c r="BM169" s="216" t="s">
        <v>718</v>
      </c>
    </row>
    <row r="170" s="2" customFormat="1">
      <c r="A170" s="39"/>
      <c r="B170" s="40"/>
      <c r="C170" s="41"/>
      <c r="D170" s="218" t="s">
        <v>131</v>
      </c>
      <c r="E170" s="41"/>
      <c r="F170" s="219" t="s">
        <v>416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131</v>
      </c>
      <c r="AU170" s="18" t="s">
        <v>80</v>
      </c>
    </row>
    <row r="171" s="2" customFormat="1">
      <c r="A171" s="39"/>
      <c r="B171" s="40"/>
      <c r="C171" s="41"/>
      <c r="D171" s="223" t="s">
        <v>133</v>
      </c>
      <c r="E171" s="41"/>
      <c r="F171" s="224" t="s">
        <v>417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133</v>
      </c>
      <c r="AU171" s="18" t="s">
        <v>80</v>
      </c>
    </row>
    <row r="172" s="2" customFormat="1">
      <c r="A172" s="39"/>
      <c r="B172" s="40"/>
      <c r="C172" s="41"/>
      <c r="D172" s="218" t="s">
        <v>135</v>
      </c>
      <c r="E172" s="41"/>
      <c r="F172" s="225" t="s">
        <v>719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135</v>
      </c>
      <c r="AU172" s="18" t="s">
        <v>80</v>
      </c>
    </row>
    <row r="173" s="12" customFormat="1" ht="25.92" customHeight="1">
      <c r="A173" s="12"/>
      <c r="B173" s="189"/>
      <c r="C173" s="190"/>
      <c r="D173" s="191" t="s">
        <v>69</v>
      </c>
      <c r="E173" s="192" t="s">
        <v>720</v>
      </c>
      <c r="F173" s="192" t="s">
        <v>721</v>
      </c>
      <c r="G173" s="190"/>
      <c r="H173" s="190"/>
      <c r="I173" s="193"/>
      <c r="J173" s="194">
        <f>BK173</f>
        <v>0</v>
      </c>
      <c r="K173" s="190"/>
      <c r="L173" s="195"/>
      <c r="M173" s="196"/>
      <c r="N173" s="197"/>
      <c r="O173" s="197"/>
      <c r="P173" s="198">
        <f>P174</f>
        <v>0</v>
      </c>
      <c r="Q173" s="197"/>
      <c r="R173" s="198">
        <f>R174</f>
        <v>0.034574000000000001</v>
      </c>
      <c r="S173" s="197"/>
      <c r="T173" s="199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0" t="s">
        <v>80</v>
      </c>
      <c r="AT173" s="201" t="s">
        <v>69</v>
      </c>
      <c r="AU173" s="201" t="s">
        <v>70</v>
      </c>
      <c r="AY173" s="200" t="s">
        <v>122</v>
      </c>
      <c r="BK173" s="202">
        <f>BK174</f>
        <v>0</v>
      </c>
    </row>
    <row r="174" s="12" customFormat="1" ht="22.8" customHeight="1">
      <c r="A174" s="12"/>
      <c r="B174" s="189"/>
      <c r="C174" s="190"/>
      <c r="D174" s="191" t="s">
        <v>69</v>
      </c>
      <c r="E174" s="203" t="s">
        <v>722</v>
      </c>
      <c r="F174" s="203" t="s">
        <v>723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SUM(P175:P194)</f>
        <v>0</v>
      </c>
      <c r="Q174" s="197"/>
      <c r="R174" s="198">
        <f>SUM(R175:R194)</f>
        <v>0.034574000000000001</v>
      </c>
      <c r="S174" s="197"/>
      <c r="T174" s="199">
        <f>SUM(T175:T194)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80</v>
      </c>
      <c r="AT174" s="201" t="s">
        <v>69</v>
      </c>
      <c r="AU174" s="201" t="s">
        <v>78</v>
      </c>
      <c r="AY174" s="200" t="s">
        <v>122</v>
      </c>
      <c r="BK174" s="202">
        <f>SUM(BK175:BK194)</f>
        <v>0</v>
      </c>
    </row>
    <row r="175" s="2" customFormat="1" ht="14.4" customHeight="1">
      <c r="A175" s="39"/>
      <c r="B175" s="40"/>
      <c r="C175" s="205" t="s">
        <v>141</v>
      </c>
      <c r="D175" s="205" t="s">
        <v>124</v>
      </c>
      <c r="E175" s="206" t="s">
        <v>724</v>
      </c>
      <c r="F175" s="207" t="s">
        <v>725</v>
      </c>
      <c r="G175" s="208" t="s">
        <v>127</v>
      </c>
      <c r="H175" s="209">
        <v>0.81599999999999995</v>
      </c>
      <c r="I175" s="210"/>
      <c r="J175" s="211">
        <f>ROUND(I175*H175,2)</f>
        <v>0</v>
      </c>
      <c r="K175" s="207" t="s">
        <v>128</v>
      </c>
      <c r="L175" s="45"/>
      <c r="M175" s="212" t="s">
        <v>19</v>
      </c>
      <c r="N175" s="213" t="s">
        <v>41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235</v>
      </c>
      <c r="AT175" s="216" t="s">
        <v>124</v>
      </c>
      <c r="AU175" s="216" t="s">
        <v>80</v>
      </c>
      <c r="AY175" s="18" t="s">
        <v>122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0</v>
      </c>
      <c r="BL175" s="18" t="s">
        <v>235</v>
      </c>
      <c r="BM175" s="216" t="s">
        <v>726</v>
      </c>
    </row>
    <row r="176" s="2" customFormat="1">
      <c r="A176" s="39"/>
      <c r="B176" s="40"/>
      <c r="C176" s="41"/>
      <c r="D176" s="218" t="s">
        <v>131</v>
      </c>
      <c r="E176" s="41"/>
      <c r="F176" s="219" t="s">
        <v>727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80</v>
      </c>
    </row>
    <row r="177" s="2" customFormat="1">
      <c r="A177" s="39"/>
      <c r="B177" s="40"/>
      <c r="C177" s="41"/>
      <c r="D177" s="223" t="s">
        <v>133</v>
      </c>
      <c r="E177" s="41"/>
      <c r="F177" s="224" t="s">
        <v>728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80</v>
      </c>
    </row>
    <row r="178" s="13" customFormat="1">
      <c r="A178" s="13"/>
      <c r="B178" s="226"/>
      <c r="C178" s="227"/>
      <c r="D178" s="218" t="s">
        <v>139</v>
      </c>
      <c r="E178" s="228" t="s">
        <v>19</v>
      </c>
      <c r="F178" s="229" t="s">
        <v>729</v>
      </c>
      <c r="G178" s="227"/>
      <c r="H178" s="230">
        <v>0.81599999999999995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139</v>
      </c>
      <c r="AU178" s="236" t="s">
        <v>80</v>
      </c>
      <c r="AV178" s="13" t="s">
        <v>80</v>
      </c>
      <c r="AW178" s="13" t="s">
        <v>32</v>
      </c>
      <c r="AX178" s="13" t="s">
        <v>78</v>
      </c>
      <c r="AY178" s="236" t="s">
        <v>122</v>
      </c>
    </row>
    <row r="179" s="2" customFormat="1" ht="14.4" customHeight="1">
      <c r="A179" s="39"/>
      <c r="B179" s="40"/>
      <c r="C179" s="248" t="s">
        <v>405</v>
      </c>
      <c r="D179" s="248" t="s">
        <v>221</v>
      </c>
      <c r="E179" s="249" t="s">
        <v>730</v>
      </c>
      <c r="F179" s="250" t="s">
        <v>731</v>
      </c>
      <c r="G179" s="251" t="s">
        <v>238</v>
      </c>
      <c r="H179" s="252">
        <v>0.034000000000000002</v>
      </c>
      <c r="I179" s="253"/>
      <c r="J179" s="254">
        <f>ROUND(I179*H179,2)</f>
        <v>0</v>
      </c>
      <c r="K179" s="250" t="s">
        <v>128</v>
      </c>
      <c r="L179" s="255"/>
      <c r="M179" s="256" t="s">
        <v>19</v>
      </c>
      <c r="N179" s="257" t="s">
        <v>41</v>
      </c>
      <c r="O179" s="85"/>
      <c r="P179" s="214">
        <f>O179*H179</f>
        <v>0</v>
      </c>
      <c r="Q179" s="214">
        <v>1</v>
      </c>
      <c r="R179" s="214">
        <f>Q179*H179</f>
        <v>0.034000000000000002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295</v>
      </c>
      <c r="AT179" s="216" t="s">
        <v>221</v>
      </c>
      <c r="AU179" s="216" t="s">
        <v>80</v>
      </c>
      <c r="AY179" s="18" t="s">
        <v>122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78</v>
      </c>
      <c r="BK179" s="217">
        <f>ROUND(I179*H179,2)</f>
        <v>0</v>
      </c>
      <c r="BL179" s="18" t="s">
        <v>235</v>
      </c>
      <c r="BM179" s="216" t="s">
        <v>732</v>
      </c>
    </row>
    <row r="180" s="2" customFormat="1">
      <c r="A180" s="39"/>
      <c r="B180" s="40"/>
      <c r="C180" s="41"/>
      <c r="D180" s="218" t="s">
        <v>131</v>
      </c>
      <c r="E180" s="41"/>
      <c r="F180" s="219" t="s">
        <v>731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80</v>
      </c>
    </row>
    <row r="181" s="13" customFormat="1">
      <c r="A181" s="13"/>
      <c r="B181" s="226"/>
      <c r="C181" s="227"/>
      <c r="D181" s="218" t="s">
        <v>139</v>
      </c>
      <c r="E181" s="228" t="s">
        <v>19</v>
      </c>
      <c r="F181" s="229" t="s">
        <v>733</v>
      </c>
      <c r="G181" s="227"/>
      <c r="H181" s="230">
        <v>0.034000000000000002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139</v>
      </c>
      <c r="AU181" s="236" t="s">
        <v>80</v>
      </c>
      <c r="AV181" s="13" t="s">
        <v>80</v>
      </c>
      <c r="AW181" s="13" t="s">
        <v>32</v>
      </c>
      <c r="AX181" s="13" t="s">
        <v>78</v>
      </c>
      <c r="AY181" s="236" t="s">
        <v>122</v>
      </c>
    </row>
    <row r="182" s="2" customFormat="1" ht="14.4" customHeight="1">
      <c r="A182" s="39"/>
      <c r="B182" s="40"/>
      <c r="C182" s="205" t="s">
        <v>368</v>
      </c>
      <c r="D182" s="205" t="s">
        <v>124</v>
      </c>
      <c r="E182" s="206" t="s">
        <v>734</v>
      </c>
      <c r="F182" s="207" t="s">
        <v>735</v>
      </c>
      <c r="G182" s="208" t="s">
        <v>127</v>
      </c>
      <c r="H182" s="209">
        <v>0.81599999999999995</v>
      </c>
      <c r="I182" s="210"/>
      <c r="J182" s="211">
        <f>ROUND(I182*H182,2)</f>
        <v>0</v>
      </c>
      <c r="K182" s="207" t="s">
        <v>128</v>
      </c>
      <c r="L182" s="45"/>
      <c r="M182" s="212" t="s">
        <v>19</v>
      </c>
      <c r="N182" s="213" t="s">
        <v>41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235</v>
      </c>
      <c r="AT182" s="216" t="s">
        <v>124</v>
      </c>
      <c r="AU182" s="216" t="s">
        <v>80</v>
      </c>
      <c r="AY182" s="18" t="s">
        <v>122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78</v>
      </c>
      <c r="BK182" s="217">
        <f>ROUND(I182*H182,2)</f>
        <v>0</v>
      </c>
      <c r="BL182" s="18" t="s">
        <v>235</v>
      </c>
      <c r="BM182" s="216" t="s">
        <v>736</v>
      </c>
    </row>
    <row r="183" s="2" customFormat="1">
      <c r="A183" s="39"/>
      <c r="B183" s="40"/>
      <c r="C183" s="41"/>
      <c r="D183" s="218" t="s">
        <v>131</v>
      </c>
      <c r="E183" s="41"/>
      <c r="F183" s="219" t="s">
        <v>737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80</v>
      </c>
    </row>
    <row r="184" s="2" customFormat="1">
      <c r="A184" s="39"/>
      <c r="B184" s="40"/>
      <c r="C184" s="41"/>
      <c r="D184" s="223" t="s">
        <v>133</v>
      </c>
      <c r="E184" s="41"/>
      <c r="F184" s="224" t="s">
        <v>738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133</v>
      </c>
      <c r="AU184" s="18" t="s">
        <v>80</v>
      </c>
    </row>
    <row r="185" s="13" customFormat="1">
      <c r="A185" s="13"/>
      <c r="B185" s="226"/>
      <c r="C185" s="227"/>
      <c r="D185" s="218" t="s">
        <v>139</v>
      </c>
      <c r="E185" s="228" t="s">
        <v>19</v>
      </c>
      <c r="F185" s="229" t="s">
        <v>729</v>
      </c>
      <c r="G185" s="227"/>
      <c r="H185" s="230">
        <v>0.81599999999999995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139</v>
      </c>
      <c r="AU185" s="236" t="s">
        <v>80</v>
      </c>
      <c r="AV185" s="13" t="s">
        <v>80</v>
      </c>
      <c r="AW185" s="13" t="s">
        <v>32</v>
      </c>
      <c r="AX185" s="13" t="s">
        <v>78</v>
      </c>
      <c r="AY185" s="236" t="s">
        <v>122</v>
      </c>
    </row>
    <row r="186" s="2" customFormat="1" ht="14.4" customHeight="1">
      <c r="A186" s="39"/>
      <c r="B186" s="40"/>
      <c r="C186" s="248" t="s">
        <v>148</v>
      </c>
      <c r="D186" s="248" t="s">
        <v>221</v>
      </c>
      <c r="E186" s="249" t="s">
        <v>739</v>
      </c>
      <c r="F186" s="250" t="s">
        <v>740</v>
      </c>
      <c r="G186" s="251" t="s">
        <v>224</v>
      </c>
      <c r="H186" s="252">
        <v>0.28999999999999998</v>
      </c>
      <c r="I186" s="253"/>
      <c r="J186" s="254">
        <f>ROUND(I186*H186,2)</f>
        <v>0</v>
      </c>
      <c r="K186" s="250" t="s">
        <v>128</v>
      </c>
      <c r="L186" s="255"/>
      <c r="M186" s="256" t="s">
        <v>19</v>
      </c>
      <c r="N186" s="257" t="s">
        <v>41</v>
      </c>
      <c r="O186" s="85"/>
      <c r="P186" s="214">
        <f>O186*H186</f>
        <v>0</v>
      </c>
      <c r="Q186" s="214">
        <v>0.001</v>
      </c>
      <c r="R186" s="214">
        <f>Q186*H186</f>
        <v>0.00029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295</v>
      </c>
      <c r="AT186" s="216" t="s">
        <v>221</v>
      </c>
      <c r="AU186" s="216" t="s">
        <v>80</v>
      </c>
      <c r="AY186" s="18" t="s">
        <v>122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78</v>
      </c>
      <c r="BK186" s="217">
        <f>ROUND(I186*H186,2)</f>
        <v>0</v>
      </c>
      <c r="BL186" s="18" t="s">
        <v>235</v>
      </c>
      <c r="BM186" s="216" t="s">
        <v>741</v>
      </c>
    </row>
    <row r="187" s="2" customFormat="1">
      <c r="A187" s="39"/>
      <c r="B187" s="40"/>
      <c r="C187" s="41"/>
      <c r="D187" s="218" t="s">
        <v>131</v>
      </c>
      <c r="E187" s="41"/>
      <c r="F187" s="219" t="s">
        <v>740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131</v>
      </c>
      <c r="AU187" s="18" t="s">
        <v>80</v>
      </c>
    </row>
    <row r="188" s="13" customFormat="1">
      <c r="A188" s="13"/>
      <c r="B188" s="226"/>
      <c r="C188" s="227"/>
      <c r="D188" s="218" t="s">
        <v>139</v>
      </c>
      <c r="E188" s="228" t="s">
        <v>19</v>
      </c>
      <c r="F188" s="229" t="s">
        <v>742</v>
      </c>
      <c r="G188" s="227"/>
      <c r="H188" s="230">
        <v>0.28999999999999998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139</v>
      </c>
      <c r="AU188" s="236" t="s">
        <v>80</v>
      </c>
      <c r="AV188" s="13" t="s">
        <v>80</v>
      </c>
      <c r="AW188" s="13" t="s">
        <v>32</v>
      </c>
      <c r="AX188" s="13" t="s">
        <v>78</v>
      </c>
      <c r="AY188" s="236" t="s">
        <v>122</v>
      </c>
    </row>
    <row r="189" s="2" customFormat="1" ht="14.4" customHeight="1">
      <c r="A189" s="39"/>
      <c r="B189" s="40"/>
      <c r="C189" s="205" t="s">
        <v>374</v>
      </c>
      <c r="D189" s="205" t="s">
        <v>124</v>
      </c>
      <c r="E189" s="206" t="s">
        <v>743</v>
      </c>
      <c r="F189" s="207" t="s">
        <v>744</v>
      </c>
      <c r="G189" s="208" t="s">
        <v>127</v>
      </c>
      <c r="H189" s="209">
        <v>0.81599999999999995</v>
      </c>
      <c r="I189" s="210"/>
      <c r="J189" s="211">
        <f>ROUND(I189*H189,2)</f>
        <v>0</v>
      </c>
      <c r="K189" s="207" t="s">
        <v>128</v>
      </c>
      <c r="L189" s="45"/>
      <c r="M189" s="212" t="s">
        <v>19</v>
      </c>
      <c r="N189" s="213" t="s">
        <v>41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235</v>
      </c>
      <c r="AT189" s="216" t="s">
        <v>124</v>
      </c>
      <c r="AU189" s="216" t="s">
        <v>80</v>
      </c>
      <c r="AY189" s="18" t="s">
        <v>122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78</v>
      </c>
      <c r="BK189" s="217">
        <f>ROUND(I189*H189,2)</f>
        <v>0</v>
      </c>
      <c r="BL189" s="18" t="s">
        <v>235</v>
      </c>
      <c r="BM189" s="216" t="s">
        <v>745</v>
      </c>
    </row>
    <row r="190" s="2" customFormat="1">
      <c r="A190" s="39"/>
      <c r="B190" s="40"/>
      <c r="C190" s="41"/>
      <c r="D190" s="218" t="s">
        <v>131</v>
      </c>
      <c r="E190" s="41"/>
      <c r="F190" s="219" t="s">
        <v>746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80</v>
      </c>
    </row>
    <row r="191" s="2" customFormat="1">
      <c r="A191" s="39"/>
      <c r="B191" s="40"/>
      <c r="C191" s="41"/>
      <c r="D191" s="223" t="s">
        <v>133</v>
      </c>
      <c r="E191" s="41"/>
      <c r="F191" s="224" t="s">
        <v>747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133</v>
      </c>
      <c r="AU191" s="18" t="s">
        <v>80</v>
      </c>
    </row>
    <row r="192" s="2" customFormat="1" ht="14.4" customHeight="1">
      <c r="A192" s="39"/>
      <c r="B192" s="40"/>
      <c r="C192" s="248" t="s">
        <v>168</v>
      </c>
      <c r="D192" s="248" t="s">
        <v>221</v>
      </c>
      <c r="E192" s="249" t="s">
        <v>748</v>
      </c>
      <c r="F192" s="250" t="s">
        <v>749</v>
      </c>
      <c r="G192" s="251" t="s">
        <v>224</v>
      </c>
      <c r="H192" s="252">
        <v>0.28399999999999997</v>
      </c>
      <c r="I192" s="253"/>
      <c r="J192" s="254">
        <f>ROUND(I192*H192,2)</f>
        <v>0</v>
      </c>
      <c r="K192" s="250" t="s">
        <v>128</v>
      </c>
      <c r="L192" s="255"/>
      <c r="M192" s="256" t="s">
        <v>19</v>
      </c>
      <c r="N192" s="257" t="s">
        <v>41</v>
      </c>
      <c r="O192" s="85"/>
      <c r="P192" s="214">
        <f>O192*H192</f>
        <v>0</v>
      </c>
      <c r="Q192" s="214">
        <v>0.001</v>
      </c>
      <c r="R192" s="214">
        <f>Q192*H192</f>
        <v>0.00028399999999999996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295</v>
      </c>
      <c r="AT192" s="216" t="s">
        <v>221</v>
      </c>
      <c r="AU192" s="216" t="s">
        <v>80</v>
      </c>
      <c r="AY192" s="18" t="s">
        <v>122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78</v>
      </c>
      <c r="BK192" s="217">
        <f>ROUND(I192*H192,2)</f>
        <v>0</v>
      </c>
      <c r="BL192" s="18" t="s">
        <v>235</v>
      </c>
      <c r="BM192" s="216" t="s">
        <v>750</v>
      </c>
    </row>
    <row r="193" s="2" customFormat="1">
      <c r="A193" s="39"/>
      <c r="B193" s="40"/>
      <c r="C193" s="41"/>
      <c r="D193" s="218" t="s">
        <v>131</v>
      </c>
      <c r="E193" s="41"/>
      <c r="F193" s="219" t="s">
        <v>749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80</v>
      </c>
    </row>
    <row r="194" s="13" customFormat="1">
      <c r="A194" s="13"/>
      <c r="B194" s="226"/>
      <c r="C194" s="227"/>
      <c r="D194" s="218" t="s">
        <v>139</v>
      </c>
      <c r="E194" s="228" t="s">
        <v>19</v>
      </c>
      <c r="F194" s="229" t="s">
        <v>751</v>
      </c>
      <c r="G194" s="227"/>
      <c r="H194" s="230">
        <v>0.28399999999999997</v>
      </c>
      <c r="I194" s="231"/>
      <c r="J194" s="227"/>
      <c r="K194" s="227"/>
      <c r="L194" s="232"/>
      <c r="M194" s="272"/>
      <c r="N194" s="273"/>
      <c r="O194" s="273"/>
      <c r="P194" s="273"/>
      <c r="Q194" s="273"/>
      <c r="R194" s="273"/>
      <c r="S194" s="273"/>
      <c r="T194" s="27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139</v>
      </c>
      <c r="AU194" s="236" t="s">
        <v>80</v>
      </c>
      <c r="AV194" s="13" t="s">
        <v>80</v>
      </c>
      <c r="AW194" s="13" t="s">
        <v>32</v>
      </c>
      <c r="AX194" s="13" t="s">
        <v>78</v>
      </c>
      <c r="AY194" s="236" t="s">
        <v>122</v>
      </c>
    </row>
    <row r="195" s="2" customFormat="1" ht="6.96" customHeight="1">
      <c r="A195" s="39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X02b8LFzcNybpb5MhjM87qs6pcy/V4eWT0U8ngymT+Eo8o8b8FBXjcQ4GLxH9B64WMz7gKBprieffdHmkynmrQ==" hashValue="bakT9u+3tRnnZBf7TXcarrLSoEbwwrsK80/X/BiU4FO8d3AcSAV0IEi0CP7aQA9ulsnytdbHuiSq4ZSyLesaBw==" algorithmName="SHA-512" password="ED62"/>
  <autoFilter ref="C86:K19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11151102"/>
    <hyperlink ref="F96" r:id="rId2" display="https://podminky.urs.cz/item/CS_URS_2023_02/162301500.1"/>
    <hyperlink ref="F100" r:id="rId3" display="https://podminky.urs.cz/item/CS_URS_2023_02/162301980.1"/>
    <hyperlink ref="F104" r:id="rId4" display="https://podminky.urs.cz/item/CS_URS_2023_02/181951111"/>
    <hyperlink ref="F108" r:id="rId5" display="https://podminky.urs.cz/item/CS_URS_2023_02/R002"/>
    <hyperlink ref="F113" r:id="rId6" display="https://podminky.urs.cz/item/CS_URS_2023_02/462511270"/>
    <hyperlink ref="F120" r:id="rId7" display="https://podminky.urs.cz/item/CS_URS_2023_02/564281111"/>
    <hyperlink ref="F125" r:id="rId8" display="https://podminky.urs.cz/item/CS_URS_2023_02/934956124.1"/>
    <hyperlink ref="F137" r:id="rId9" display="https://podminky.urs.cz/item/CS_URS_2023_02/953171001"/>
    <hyperlink ref="F145" r:id="rId10" display="https://podminky.urs.cz/item/CS_URS_2023_02/985112111"/>
    <hyperlink ref="F149" r:id="rId11" display="https://podminky.urs.cz/item/CS_URS_2023_02/985131111"/>
    <hyperlink ref="F153" r:id="rId12" display="https://podminky.urs.cz/item/CS_URS_2023_02/985311112"/>
    <hyperlink ref="F157" r:id="rId13" display="https://podminky.urs.cz/item/CS_URS_2023_02/985312114"/>
    <hyperlink ref="F161" r:id="rId14" display="https://podminky.urs.cz/item/CS_URS_2023_02/985323112"/>
    <hyperlink ref="F165" r:id="rId15" display="https://podminky.urs.cz/item/CS_URS_2023_02/R005"/>
    <hyperlink ref="F171" r:id="rId16" display="https://podminky.urs.cz/item/CS_URS_2023_02/998331011"/>
    <hyperlink ref="F177" r:id="rId17" display="https://podminky.urs.cz/item/CS_URS_2023_02/789221121"/>
    <hyperlink ref="F184" r:id="rId18" display="https://podminky.urs.cz/item/CS_URS_2023_02/789321210"/>
    <hyperlink ref="F191" r:id="rId19" display="https://podminky.urs.cz/item/CS_URS_2023_02/789321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Oprava vodní nádrže Chyjice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752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ROUND((SUM(BE81:BE114)),  2)</f>
        <v>0</v>
      </c>
      <c r="G33" s="39"/>
      <c r="H33" s="39"/>
      <c r="I33" s="149">
        <v>0.20999999999999999</v>
      </c>
      <c r="J33" s="148">
        <f>ROUND(((SUM(BE81:BE114))*I33),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ROUND((SUM(BF81:BF114)),  2)</f>
        <v>0</v>
      </c>
      <c r="G34" s="39"/>
      <c r="H34" s="39"/>
      <c r="I34" s="149">
        <v>0.14999999999999999</v>
      </c>
      <c r="J34" s="148">
        <f>ROUND(((SUM(BF81:BF114))*I34),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ROUND((SUM(BG81:BG114)),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ROUND((SUM(BH81:BH114)),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ROUND((SUM(BI81:BI114)),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Oprava vodní nádrže Chyjice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Chyjice</v>
      </c>
      <c r="G52" s="41"/>
      <c r="H52" s="41"/>
      <c r="I52" s="33" t="s">
        <v>23</v>
      </c>
      <c r="J52" s="73" t="str">
        <f>IF(J12="","",J12)</f>
        <v>21. 7. 2023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6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753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754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4.4" customHeight="1">
      <c r="A71" s="39"/>
      <c r="B71" s="40"/>
      <c r="C71" s="41"/>
      <c r="D71" s="41"/>
      <c r="E71" s="161" t="str">
        <f>E7</f>
        <v>Oprava vodní nádrže Chyjice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5.6" customHeight="1">
      <c r="A73" s="39"/>
      <c r="B73" s="40"/>
      <c r="C73" s="41"/>
      <c r="D73" s="41"/>
      <c r="E73" s="70" t="str">
        <f>E9</f>
        <v>VRN - Vedlejší rozpočtové náklady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Chyjice</v>
      </c>
      <c r="G75" s="41"/>
      <c r="H75" s="41"/>
      <c r="I75" s="33" t="s">
        <v>23</v>
      </c>
      <c r="J75" s="73" t="str">
        <f>IF(J12="","",J12)</f>
        <v>21. 7. 2023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6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6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108</v>
      </c>
      <c r="D80" s="181" t="s">
        <v>55</v>
      </c>
      <c r="E80" s="181" t="s">
        <v>51</v>
      </c>
      <c r="F80" s="181" t="s">
        <v>52</v>
      </c>
      <c r="G80" s="181" t="s">
        <v>109</v>
      </c>
      <c r="H80" s="181" t="s">
        <v>110</v>
      </c>
      <c r="I80" s="181" t="s">
        <v>111</v>
      </c>
      <c r="J80" s="181" t="s">
        <v>102</v>
      </c>
      <c r="K80" s="182" t="s">
        <v>112</v>
      </c>
      <c r="L80" s="183"/>
      <c r="M80" s="93" t="s">
        <v>19</v>
      </c>
      <c r="N80" s="94" t="s">
        <v>40</v>
      </c>
      <c r="O80" s="94" t="s">
        <v>113</v>
      </c>
      <c r="P80" s="94" t="s">
        <v>114</v>
      </c>
      <c r="Q80" s="94" t="s">
        <v>115</v>
      </c>
      <c r="R80" s="94" t="s">
        <v>116</v>
      </c>
      <c r="S80" s="94" t="s">
        <v>117</v>
      </c>
      <c r="T80" s="95" t="s">
        <v>118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69</v>
      </c>
      <c r="AU81" s="18" t="s">
        <v>103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69</v>
      </c>
      <c r="E82" s="192" t="s">
        <v>755</v>
      </c>
      <c r="F82" s="192" t="s">
        <v>756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129</v>
      </c>
      <c r="AT82" s="201" t="s">
        <v>69</v>
      </c>
      <c r="AU82" s="201" t="s">
        <v>70</v>
      </c>
      <c r="AY82" s="200" t="s">
        <v>122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69</v>
      </c>
      <c r="E83" s="203" t="s">
        <v>757</v>
      </c>
      <c r="F83" s="203" t="s">
        <v>758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SUM(P84:P114)</f>
        <v>0</v>
      </c>
      <c r="Q83" s="197"/>
      <c r="R83" s="198">
        <f>SUM(R84:R114)</f>
        <v>0</v>
      </c>
      <c r="S83" s="197"/>
      <c r="T83" s="199">
        <f>SUM(T84:T114)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129</v>
      </c>
      <c r="AT83" s="201" t="s">
        <v>69</v>
      </c>
      <c r="AU83" s="201" t="s">
        <v>78</v>
      </c>
      <c r="AY83" s="200" t="s">
        <v>122</v>
      </c>
      <c r="BK83" s="202">
        <f>SUM(BK84:BK114)</f>
        <v>0</v>
      </c>
    </row>
    <row r="84" s="2" customFormat="1" ht="22.2" customHeight="1">
      <c r="A84" s="39"/>
      <c r="B84" s="40"/>
      <c r="C84" s="205" t="s">
        <v>78</v>
      </c>
      <c r="D84" s="205" t="s">
        <v>124</v>
      </c>
      <c r="E84" s="206" t="s">
        <v>759</v>
      </c>
      <c r="F84" s="207" t="s">
        <v>760</v>
      </c>
      <c r="G84" s="208" t="s">
        <v>761</v>
      </c>
      <c r="H84" s="209">
        <v>1</v>
      </c>
      <c r="I84" s="210"/>
      <c r="J84" s="211">
        <f>ROUND(I84*H84,2)</f>
        <v>0</v>
      </c>
      <c r="K84" s="207" t="s">
        <v>128</v>
      </c>
      <c r="L84" s="45"/>
      <c r="M84" s="212" t="s">
        <v>19</v>
      </c>
      <c r="N84" s="213" t="s">
        <v>41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762</v>
      </c>
      <c r="AT84" s="216" t="s">
        <v>124</v>
      </c>
      <c r="AU84" s="216" t="s">
        <v>80</v>
      </c>
      <c r="AY84" s="18" t="s">
        <v>122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78</v>
      </c>
      <c r="BK84" s="217">
        <f>ROUND(I84*H84,2)</f>
        <v>0</v>
      </c>
      <c r="BL84" s="18" t="s">
        <v>762</v>
      </c>
      <c r="BM84" s="216" t="s">
        <v>763</v>
      </c>
    </row>
    <row r="85" s="2" customFormat="1">
      <c r="A85" s="39"/>
      <c r="B85" s="40"/>
      <c r="C85" s="41"/>
      <c r="D85" s="218" t="s">
        <v>131</v>
      </c>
      <c r="E85" s="41"/>
      <c r="F85" s="219" t="s">
        <v>760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131</v>
      </c>
      <c r="AU85" s="18" t="s">
        <v>80</v>
      </c>
    </row>
    <row r="86" s="2" customFormat="1">
      <c r="A86" s="39"/>
      <c r="B86" s="40"/>
      <c r="C86" s="41"/>
      <c r="D86" s="223" t="s">
        <v>133</v>
      </c>
      <c r="E86" s="41"/>
      <c r="F86" s="224" t="s">
        <v>764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133</v>
      </c>
      <c r="AU86" s="18" t="s">
        <v>80</v>
      </c>
    </row>
    <row r="87" s="2" customFormat="1" ht="30" customHeight="1">
      <c r="A87" s="39"/>
      <c r="B87" s="40"/>
      <c r="C87" s="205" t="s">
        <v>168</v>
      </c>
      <c r="D87" s="205" t="s">
        <v>124</v>
      </c>
      <c r="E87" s="206" t="s">
        <v>765</v>
      </c>
      <c r="F87" s="207" t="s">
        <v>766</v>
      </c>
      <c r="G87" s="208" t="s">
        <v>761</v>
      </c>
      <c r="H87" s="209">
        <v>1</v>
      </c>
      <c r="I87" s="210"/>
      <c r="J87" s="211">
        <f>ROUND(I87*H87,2)</f>
        <v>0</v>
      </c>
      <c r="K87" s="207" t="s">
        <v>128</v>
      </c>
      <c r="L87" s="45"/>
      <c r="M87" s="212" t="s">
        <v>19</v>
      </c>
      <c r="N87" s="213" t="s">
        <v>41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762</v>
      </c>
      <c r="AT87" s="216" t="s">
        <v>124</v>
      </c>
      <c r="AU87" s="216" t="s">
        <v>80</v>
      </c>
      <c r="AY87" s="18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78</v>
      </c>
      <c r="BK87" s="217">
        <f>ROUND(I87*H87,2)</f>
        <v>0</v>
      </c>
      <c r="BL87" s="18" t="s">
        <v>762</v>
      </c>
      <c r="BM87" s="216" t="s">
        <v>767</v>
      </c>
    </row>
    <row r="88" s="2" customFormat="1">
      <c r="A88" s="39"/>
      <c r="B88" s="40"/>
      <c r="C88" s="41"/>
      <c r="D88" s="218" t="s">
        <v>131</v>
      </c>
      <c r="E88" s="41"/>
      <c r="F88" s="219" t="s">
        <v>766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131</v>
      </c>
      <c r="AU88" s="18" t="s">
        <v>80</v>
      </c>
    </row>
    <row r="89" s="2" customFormat="1">
      <c r="A89" s="39"/>
      <c r="B89" s="40"/>
      <c r="C89" s="41"/>
      <c r="D89" s="223" t="s">
        <v>133</v>
      </c>
      <c r="E89" s="41"/>
      <c r="F89" s="224" t="s">
        <v>768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133</v>
      </c>
      <c r="AU89" s="18" t="s">
        <v>80</v>
      </c>
    </row>
    <row r="90" s="2" customFormat="1" ht="14.4" customHeight="1">
      <c r="A90" s="39"/>
      <c r="B90" s="40"/>
      <c r="C90" s="205" t="s">
        <v>228</v>
      </c>
      <c r="D90" s="205" t="s">
        <v>124</v>
      </c>
      <c r="E90" s="206" t="s">
        <v>769</v>
      </c>
      <c r="F90" s="207" t="s">
        <v>770</v>
      </c>
      <c r="G90" s="208" t="s">
        <v>270</v>
      </c>
      <c r="H90" s="209">
        <v>1</v>
      </c>
      <c r="I90" s="210"/>
      <c r="J90" s="211">
        <f>ROUND(I90*H90,2)</f>
        <v>0</v>
      </c>
      <c r="K90" s="207" t="s">
        <v>128</v>
      </c>
      <c r="L90" s="45"/>
      <c r="M90" s="212" t="s">
        <v>19</v>
      </c>
      <c r="N90" s="213" t="s">
        <v>41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762</v>
      </c>
      <c r="AT90" s="216" t="s">
        <v>124</v>
      </c>
      <c r="AU90" s="216" t="s">
        <v>80</v>
      </c>
      <c r="AY90" s="18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78</v>
      </c>
      <c r="BK90" s="217">
        <f>ROUND(I90*H90,2)</f>
        <v>0</v>
      </c>
      <c r="BL90" s="18" t="s">
        <v>762</v>
      </c>
      <c r="BM90" s="216" t="s">
        <v>771</v>
      </c>
    </row>
    <row r="91" s="2" customFormat="1">
      <c r="A91" s="39"/>
      <c r="B91" s="40"/>
      <c r="C91" s="41"/>
      <c r="D91" s="218" t="s">
        <v>131</v>
      </c>
      <c r="E91" s="41"/>
      <c r="F91" s="219" t="s">
        <v>770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80</v>
      </c>
    </row>
    <row r="92" s="2" customFormat="1">
      <c r="A92" s="39"/>
      <c r="B92" s="40"/>
      <c r="C92" s="41"/>
      <c r="D92" s="223" t="s">
        <v>133</v>
      </c>
      <c r="E92" s="41"/>
      <c r="F92" s="224" t="s">
        <v>772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80</v>
      </c>
    </row>
    <row r="93" s="2" customFormat="1" ht="45.6" customHeight="1">
      <c r="A93" s="39"/>
      <c r="B93" s="40"/>
      <c r="C93" s="205" t="s">
        <v>405</v>
      </c>
      <c r="D93" s="205" t="s">
        <v>124</v>
      </c>
      <c r="E93" s="206" t="s">
        <v>773</v>
      </c>
      <c r="F93" s="207" t="s">
        <v>774</v>
      </c>
      <c r="G93" s="208" t="s">
        <v>761</v>
      </c>
      <c r="H93" s="209">
        <v>1</v>
      </c>
      <c r="I93" s="210"/>
      <c r="J93" s="211">
        <f>ROUND(I93*H93,2)</f>
        <v>0</v>
      </c>
      <c r="K93" s="207" t="s">
        <v>128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762</v>
      </c>
      <c r="AT93" s="216" t="s">
        <v>124</v>
      </c>
      <c r="AU93" s="216" t="s">
        <v>80</v>
      </c>
      <c r="AY93" s="18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762</v>
      </c>
      <c r="BM93" s="216" t="s">
        <v>775</v>
      </c>
    </row>
    <row r="94" s="2" customFormat="1">
      <c r="A94" s="39"/>
      <c r="B94" s="40"/>
      <c r="C94" s="41"/>
      <c r="D94" s="218" t="s">
        <v>131</v>
      </c>
      <c r="E94" s="41"/>
      <c r="F94" s="219" t="s">
        <v>774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80</v>
      </c>
    </row>
    <row r="95" s="2" customFormat="1">
      <c r="A95" s="39"/>
      <c r="B95" s="40"/>
      <c r="C95" s="41"/>
      <c r="D95" s="223" t="s">
        <v>133</v>
      </c>
      <c r="E95" s="41"/>
      <c r="F95" s="224" t="s">
        <v>776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80</v>
      </c>
    </row>
    <row r="96" s="2" customFormat="1">
      <c r="A96" s="39"/>
      <c r="B96" s="40"/>
      <c r="C96" s="41"/>
      <c r="D96" s="218" t="s">
        <v>137</v>
      </c>
      <c r="E96" s="41"/>
      <c r="F96" s="225" t="s">
        <v>777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80</v>
      </c>
    </row>
    <row r="97" s="2" customFormat="1" ht="34.8" customHeight="1">
      <c r="A97" s="39"/>
      <c r="B97" s="40"/>
      <c r="C97" s="205" t="s">
        <v>200</v>
      </c>
      <c r="D97" s="205" t="s">
        <v>124</v>
      </c>
      <c r="E97" s="206" t="s">
        <v>778</v>
      </c>
      <c r="F97" s="207" t="s">
        <v>779</v>
      </c>
      <c r="G97" s="208" t="s">
        <v>761</v>
      </c>
      <c r="H97" s="209">
        <v>1</v>
      </c>
      <c r="I97" s="210"/>
      <c r="J97" s="211">
        <f>ROUND(I97*H97,2)</f>
        <v>0</v>
      </c>
      <c r="K97" s="207" t="s">
        <v>128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762</v>
      </c>
      <c r="AT97" s="216" t="s">
        <v>124</v>
      </c>
      <c r="AU97" s="216" t="s">
        <v>80</v>
      </c>
      <c r="AY97" s="18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762</v>
      </c>
      <c r="BM97" s="216" t="s">
        <v>780</v>
      </c>
    </row>
    <row r="98" s="2" customFormat="1">
      <c r="A98" s="39"/>
      <c r="B98" s="40"/>
      <c r="C98" s="41"/>
      <c r="D98" s="218" t="s">
        <v>131</v>
      </c>
      <c r="E98" s="41"/>
      <c r="F98" s="219" t="s">
        <v>779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131</v>
      </c>
      <c r="AU98" s="18" t="s">
        <v>80</v>
      </c>
    </row>
    <row r="99" s="2" customFormat="1">
      <c r="A99" s="39"/>
      <c r="B99" s="40"/>
      <c r="C99" s="41"/>
      <c r="D99" s="223" t="s">
        <v>133</v>
      </c>
      <c r="E99" s="41"/>
      <c r="F99" s="224" t="s">
        <v>781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80</v>
      </c>
    </row>
    <row r="100" s="13" customFormat="1">
      <c r="A100" s="13"/>
      <c r="B100" s="226"/>
      <c r="C100" s="227"/>
      <c r="D100" s="218" t="s">
        <v>139</v>
      </c>
      <c r="E100" s="228" t="s">
        <v>19</v>
      </c>
      <c r="F100" s="229" t="s">
        <v>782</v>
      </c>
      <c r="G100" s="227"/>
      <c r="H100" s="230">
        <v>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80</v>
      </c>
      <c r="AV100" s="13" t="s">
        <v>80</v>
      </c>
      <c r="AW100" s="13" t="s">
        <v>32</v>
      </c>
      <c r="AX100" s="13" t="s">
        <v>78</v>
      </c>
      <c r="AY100" s="236" t="s">
        <v>122</v>
      </c>
    </row>
    <row r="101" s="2" customFormat="1" ht="14.4" customHeight="1">
      <c r="A101" s="39"/>
      <c r="B101" s="40"/>
      <c r="C101" s="205" t="s">
        <v>368</v>
      </c>
      <c r="D101" s="205" t="s">
        <v>124</v>
      </c>
      <c r="E101" s="206" t="s">
        <v>783</v>
      </c>
      <c r="F101" s="207" t="s">
        <v>784</v>
      </c>
      <c r="G101" s="208" t="s">
        <v>761</v>
      </c>
      <c r="H101" s="209">
        <v>1</v>
      </c>
      <c r="I101" s="210"/>
      <c r="J101" s="211">
        <f>ROUND(I101*H101,2)</f>
        <v>0</v>
      </c>
      <c r="K101" s="207" t="s">
        <v>128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762</v>
      </c>
      <c r="AT101" s="216" t="s">
        <v>124</v>
      </c>
      <c r="AU101" s="216" t="s">
        <v>80</v>
      </c>
      <c r="AY101" s="18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762</v>
      </c>
      <c r="BM101" s="216" t="s">
        <v>785</v>
      </c>
    </row>
    <row r="102" s="2" customFormat="1">
      <c r="A102" s="39"/>
      <c r="B102" s="40"/>
      <c r="C102" s="41"/>
      <c r="D102" s="218" t="s">
        <v>131</v>
      </c>
      <c r="E102" s="41"/>
      <c r="F102" s="219" t="s">
        <v>784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80</v>
      </c>
    </row>
    <row r="103" s="2" customFormat="1">
      <c r="A103" s="39"/>
      <c r="B103" s="40"/>
      <c r="C103" s="41"/>
      <c r="D103" s="223" t="s">
        <v>133</v>
      </c>
      <c r="E103" s="41"/>
      <c r="F103" s="224" t="s">
        <v>786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80</v>
      </c>
    </row>
    <row r="104" s="2" customFormat="1" ht="34.8" customHeight="1">
      <c r="A104" s="39"/>
      <c r="B104" s="40"/>
      <c r="C104" s="205" t="s">
        <v>186</v>
      </c>
      <c r="D104" s="205" t="s">
        <v>124</v>
      </c>
      <c r="E104" s="206" t="s">
        <v>787</v>
      </c>
      <c r="F104" s="207" t="s">
        <v>788</v>
      </c>
      <c r="G104" s="208" t="s">
        <v>761</v>
      </c>
      <c r="H104" s="209">
        <v>1</v>
      </c>
      <c r="I104" s="210"/>
      <c r="J104" s="211">
        <f>ROUND(I104*H104,2)</f>
        <v>0</v>
      </c>
      <c r="K104" s="207" t="s">
        <v>128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762</v>
      </c>
      <c r="AT104" s="216" t="s">
        <v>124</v>
      </c>
      <c r="AU104" s="216" t="s">
        <v>80</v>
      </c>
      <c r="AY104" s="18" t="s">
        <v>122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762</v>
      </c>
      <c r="BM104" s="216" t="s">
        <v>789</v>
      </c>
    </row>
    <row r="105" s="2" customFormat="1">
      <c r="A105" s="39"/>
      <c r="B105" s="40"/>
      <c r="C105" s="41"/>
      <c r="D105" s="218" t="s">
        <v>131</v>
      </c>
      <c r="E105" s="41"/>
      <c r="F105" s="219" t="s">
        <v>790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131</v>
      </c>
      <c r="AU105" s="18" t="s">
        <v>80</v>
      </c>
    </row>
    <row r="106" s="2" customFormat="1">
      <c r="A106" s="39"/>
      <c r="B106" s="40"/>
      <c r="C106" s="41"/>
      <c r="D106" s="223" t="s">
        <v>133</v>
      </c>
      <c r="E106" s="41"/>
      <c r="F106" s="224" t="s">
        <v>791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80</v>
      </c>
    </row>
    <row r="107" s="2" customFormat="1">
      <c r="A107" s="39"/>
      <c r="B107" s="40"/>
      <c r="C107" s="41"/>
      <c r="D107" s="218" t="s">
        <v>137</v>
      </c>
      <c r="E107" s="41"/>
      <c r="F107" s="225" t="s">
        <v>792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137</v>
      </c>
      <c r="AU107" s="18" t="s">
        <v>80</v>
      </c>
    </row>
    <row r="108" s="2" customFormat="1" ht="14.4" customHeight="1">
      <c r="A108" s="39"/>
      <c r="B108" s="40"/>
      <c r="C108" s="205" t="s">
        <v>213</v>
      </c>
      <c r="D108" s="205" t="s">
        <v>124</v>
      </c>
      <c r="E108" s="206" t="s">
        <v>793</v>
      </c>
      <c r="F108" s="207" t="s">
        <v>794</v>
      </c>
      <c r="G108" s="208" t="s">
        <v>685</v>
      </c>
      <c r="H108" s="209">
        <v>1</v>
      </c>
      <c r="I108" s="210"/>
      <c r="J108" s="211">
        <f>ROUND(I108*H108,2)</f>
        <v>0</v>
      </c>
      <c r="K108" s="207" t="s">
        <v>128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762</v>
      </c>
      <c r="AT108" s="216" t="s">
        <v>124</v>
      </c>
      <c r="AU108" s="216" t="s">
        <v>80</v>
      </c>
      <c r="AY108" s="18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762</v>
      </c>
      <c r="BM108" s="216" t="s">
        <v>795</v>
      </c>
    </row>
    <row r="109" s="2" customFormat="1">
      <c r="A109" s="39"/>
      <c r="B109" s="40"/>
      <c r="C109" s="41"/>
      <c r="D109" s="218" t="s">
        <v>131</v>
      </c>
      <c r="E109" s="41"/>
      <c r="F109" s="219" t="s">
        <v>794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80</v>
      </c>
    </row>
    <row r="110" s="2" customFormat="1">
      <c r="A110" s="39"/>
      <c r="B110" s="40"/>
      <c r="C110" s="41"/>
      <c r="D110" s="223" t="s">
        <v>133</v>
      </c>
      <c r="E110" s="41"/>
      <c r="F110" s="224" t="s">
        <v>796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80</v>
      </c>
    </row>
    <row r="111" s="2" customFormat="1" ht="14.4" customHeight="1">
      <c r="A111" s="39"/>
      <c r="B111" s="40"/>
      <c r="C111" s="205" t="s">
        <v>275</v>
      </c>
      <c r="D111" s="205" t="s">
        <v>124</v>
      </c>
      <c r="E111" s="206" t="s">
        <v>797</v>
      </c>
      <c r="F111" s="207" t="s">
        <v>798</v>
      </c>
      <c r="G111" s="208" t="s">
        <v>761</v>
      </c>
      <c r="H111" s="209">
        <v>1</v>
      </c>
      <c r="I111" s="210"/>
      <c r="J111" s="211">
        <f>ROUND(I111*H111,2)</f>
        <v>0</v>
      </c>
      <c r="K111" s="207" t="s">
        <v>128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762</v>
      </c>
      <c r="AT111" s="216" t="s">
        <v>124</v>
      </c>
      <c r="AU111" s="216" t="s">
        <v>80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762</v>
      </c>
      <c r="BM111" s="216" t="s">
        <v>799</v>
      </c>
    </row>
    <row r="112" s="2" customFormat="1">
      <c r="A112" s="39"/>
      <c r="B112" s="40"/>
      <c r="C112" s="41"/>
      <c r="D112" s="218" t="s">
        <v>131</v>
      </c>
      <c r="E112" s="41"/>
      <c r="F112" s="219" t="s">
        <v>798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80</v>
      </c>
    </row>
    <row r="113" s="2" customFormat="1">
      <c r="A113" s="39"/>
      <c r="B113" s="40"/>
      <c r="C113" s="41"/>
      <c r="D113" s="223" t="s">
        <v>133</v>
      </c>
      <c r="E113" s="41"/>
      <c r="F113" s="224" t="s">
        <v>800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80</v>
      </c>
    </row>
    <row r="114" s="2" customFormat="1">
      <c r="A114" s="39"/>
      <c r="B114" s="40"/>
      <c r="C114" s="41"/>
      <c r="D114" s="218" t="s">
        <v>137</v>
      </c>
      <c r="E114" s="41"/>
      <c r="F114" s="225" t="s">
        <v>801</v>
      </c>
      <c r="G114" s="41"/>
      <c r="H114" s="41"/>
      <c r="I114" s="220"/>
      <c r="J114" s="41"/>
      <c r="K114" s="41"/>
      <c r="L114" s="45"/>
      <c r="M114" s="258"/>
      <c r="N114" s="259"/>
      <c r="O114" s="260"/>
      <c r="P114" s="260"/>
      <c r="Q114" s="260"/>
      <c r="R114" s="260"/>
      <c r="S114" s="260"/>
      <c r="T114" s="261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80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fLdpWQeWMzq0znpqvCyfQAFHtAcyPZnNJJliSZapbZGBBhWY9fNG+LiisLNmSCeVGGhbksxLaulfEGda8yYWDg==" hashValue="fwmoV2OZ2rMzDZI2YI24WlyFZ3WfK9ecJ0fYcyteg5VxVjHJmjhULKvVVuS2JQH4qi4ciH0eEXgW45mOrSwnaQ==" algorithmName="SHA-512" password="ED62"/>
  <autoFilter ref="C80:K11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2/R01"/>
    <hyperlink ref="F89" r:id="rId2" display="https://podminky.urs.cz/item/CS_URS_2023_02/R04"/>
    <hyperlink ref="F92" r:id="rId3" display="https://podminky.urs.cz/item/CS_URS_2023_02/R07"/>
    <hyperlink ref="F95" r:id="rId4" display="https://podminky.urs.cz/item/CS_URS_2023_02/R14"/>
    <hyperlink ref="F99" r:id="rId5" display="https://podminky.urs.cz/item/CS_URS_2023_02/R16"/>
    <hyperlink ref="F103" r:id="rId6" display="https://podminky.urs.cz/item/CS_URS_2023_02/R17"/>
    <hyperlink ref="F106" r:id="rId7" display="https://podminky.urs.cz/item/CS_URS_2023_02/R19"/>
    <hyperlink ref="F110" r:id="rId8" display="https://podminky.urs.cz/item/CS_URS_2023_02/R21"/>
    <hyperlink ref="F113" r:id="rId9" display="https://podminky.urs.cz/item/CS_URS_2023_02/R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75" customWidth="1"/>
    <col min="2" max="2" width="1.710938" style="275" customWidth="1"/>
    <col min="3" max="4" width="5.003906" style="275" customWidth="1"/>
    <col min="5" max="5" width="11.71094" style="275" customWidth="1"/>
    <col min="6" max="6" width="9.140625" style="275" customWidth="1"/>
    <col min="7" max="7" width="5.003906" style="275" customWidth="1"/>
    <col min="8" max="8" width="77.85156" style="275" customWidth="1"/>
    <col min="9" max="10" width="20.00391" style="275" customWidth="1"/>
    <col min="11" max="11" width="1.710938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802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803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804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805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806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807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808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809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810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811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812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77</v>
      </c>
      <c r="F18" s="286" t="s">
        <v>813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814</v>
      </c>
      <c r="F19" s="286" t="s">
        <v>815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816</v>
      </c>
      <c r="F20" s="286" t="s">
        <v>817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95</v>
      </c>
      <c r="F21" s="286" t="s">
        <v>758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818</v>
      </c>
      <c r="F22" s="286" t="s">
        <v>819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820</v>
      </c>
      <c r="F23" s="286" t="s">
        <v>821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822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823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824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825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826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827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828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829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830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108</v>
      </c>
      <c r="F36" s="286"/>
      <c r="G36" s="286" t="s">
        <v>831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832</v>
      </c>
      <c r="F37" s="286"/>
      <c r="G37" s="286" t="s">
        <v>833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51</v>
      </c>
      <c r="F38" s="286"/>
      <c r="G38" s="286" t="s">
        <v>834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52</v>
      </c>
      <c r="F39" s="286"/>
      <c r="G39" s="286" t="s">
        <v>835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109</v>
      </c>
      <c r="F40" s="286"/>
      <c r="G40" s="286" t="s">
        <v>836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110</v>
      </c>
      <c r="F41" s="286"/>
      <c r="G41" s="286" t="s">
        <v>837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838</v>
      </c>
      <c r="F42" s="286"/>
      <c r="G42" s="286" t="s">
        <v>839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840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841</v>
      </c>
      <c r="F44" s="286"/>
      <c r="G44" s="286" t="s">
        <v>842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112</v>
      </c>
      <c r="F45" s="286"/>
      <c r="G45" s="286" t="s">
        <v>843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844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845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846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847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848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849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850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851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852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853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854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855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856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857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858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859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860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861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862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863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864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865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866</v>
      </c>
      <c r="D76" s="304"/>
      <c r="E76" s="304"/>
      <c r="F76" s="304" t="s">
        <v>867</v>
      </c>
      <c r="G76" s="305"/>
      <c r="H76" s="304" t="s">
        <v>52</v>
      </c>
      <c r="I76" s="304" t="s">
        <v>55</v>
      </c>
      <c r="J76" s="304" t="s">
        <v>868</v>
      </c>
      <c r="K76" s="303"/>
    </row>
    <row r="77" s="1" customFormat="1" ht="17.25" customHeight="1">
      <c r="B77" s="301"/>
      <c r="C77" s="306" t="s">
        <v>869</v>
      </c>
      <c r="D77" s="306"/>
      <c r="E77" s="306"/>
      <c r="F77" s="307" t="s">
        <v>870</v>
      </c>
      <c r="G77" s="308"/>
      <c r="H77" s="306"/>
      <c r="I77" s="306"/>
      <c r="J77" s="306" t="s">
        <v>871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51</v>
      </c>
      <c r="D79" s="311"/>
      <c r="E79" s="311"/>
      <c r="F79" s="312" t="s">
        <v>872</v>
      </c>
      <c r="G79" s="313"/>
      <c r="H79" s="289" t="s">
        <v>873</v>
      </c>
      <c r="I79" s="289" t="s">
        <v>874</v>
      </c>
      <c r="J79" s="289">
        <v>20</v>
      </c>
      <c r="K79" s="303"/>
    </row>
    <row r="80" s="1" customFormat="1" ht="15" customHeight="1">
      <c r="B80" s="301"/>
      <c r="C80" s="289" t="s">
        <v>875</v>
      </c>
      <c r="D80" s="289"/>
      <c r="E80" s="289"/>
      <c r="F80" s="312" t="s">
        <v>872</v>
      </c>
      <c r="G80" s="313"/>
      <c r="H80" s="289" t="s">
        <v>876</v>
      </c>
      <c r="I80" s="289" t="s">
        <v>874</v>
      </c>
      <c r="J80" s="289">
        <v>120</v>
      </c>
      <c r="K80" s="303"/>
    </row>
    <row r="81" s="1" customFormat="1" ht="15" customHeight="1">
      <c r="B81" s="314"/>
      <c r="C81" s="289" t="s">
        <v>877</v>
      </c>
      <c r="D81" s="289"/>
      <c r="E81" s="289"/>
      <c r="F81" s="312" t="s">
        <v>878</v>
      </c>
      <c r="G81" s="313"/>
      <c r="H81" s="289" t="s">
        <v>879</v>
      </c>
      <c r="I81" s="289" t="s">
        <v>874</v>
      </c>
      <c r="J81" s="289">
        <v>50</v>
      </c>
      <c r="K81" s="303"/>
    </row>
    <row r="82" s="1" customFormat="1" ht="15" customHeight="1">
      <c r="B82" s="314"/>
      <c r="C82" s="289" t="s">
        <v>880</v>
      </c>
      <c r="D82" s="289"/>
      <c r="E82" s="289"/>
      <c r="F82" s="312" t="s">
        <v>872</v>
      </c>
      <c r="G82" s="313"/>
      <c r="H82" s="289" t="s">
        <v>881</v>
      </c>
      <c r="I82" s="289" t="s">
        <v>882</v>
      </c>
      <c r="J82" s="289"/>
      <c r="K82" s="303"/>
    </row>
    <row r="83" s="1" customFormat="1" ht="15" customHeight="1">
      <c r="B83" s="314"/>
      <c r="C83" s="315" t="s">
        <v>883</v>
      </c>
      <c r="D83" s="315"/>
      <c r="E83" s="315"/>
      <c r="F83" s="316" t="s">
        <v>878</v>
      </c>
      <c r="G83" s="315"/>
      <c r="H83" s="315" t="s">
        <v>884</v>
      </c>
      <c r="I83" s="315" t="s">
        <v>874</v>
      </c>
      <c r="J83" s="315">
        <v>15</v>
      </c>
      <c r="K83" s="303"/>
    </row>
    <row r="84" s="1" customFormat="1" ht="15" customHeight="1">
      <c r="B84" s="314"/>
      <c r="C84" s="315" t="s">
        <v>885</v>
      </c>
      <c r="D84" s="315"/>
      <c r="E84" s="315"/>
      <c r="F84" s="316" t="s">
        <v>878</v>
      </c>
      <c r="G84" s="315"/>
      <c r="H84" s="315" t="s">
        <v>886</v>
      </c>
      <c r="I84" s="315" t="s">
        <v>874</v>
      </c>
      <c r="J84" s="315">
        <v>15</v>
      </c>
      <c r="K84" s="303"/>
    </row>
    <row r="85" s="1" customFormat="1" ht="15" customHeight="1">
      <c r="B85" s="314"/>
      <c r="C85" s="315" t="s">
        <v>887</v>
      </c>
      <c r="D85" s="315"/>
      <c r="E85" s="315"/>
      <c r="F85" s="316" t="s">
        <v>878</v>
      </c>
      <c r="G85" s="315"/>
      <c r="H85" s="315" t="s">
        <v>888</v>
      </c>
      <c r="I85" s="315" t="s">
        <v>874</v>
      </c>
      <c r="J85" s="315">
        <v>20</v>
      </c>
      <c r="K85" s="303"/>
    </row>
    <row r="86" s="1" customFormat="1" ht="15" customHeight="1">
      <c r="B86" s="314"/>
      <c r="C86" s="315" t="s">
        <v>889</v>
      </c>
      <c r="D86" s="315"/>
      <c r="E86" s="315"/>
      <c r="F86" s="316" t="s">
        <v>878</v>
      </c>
      <c r="G86" s="315"/>
      <c r="H86" s="315" t="s">
        <v>890</v>
      </c>
      <c r="I86" s="315" t="s">
        <v>874</v>
      </c>
      <c r="J86" s="315">
        <v>20</v>
      </c>
      <c r="K86" s="303"/>
    </row>
    <row r="87" s="1" customFormat="1" ht="15" customHeight="1">
      <c r="B87" s="314"/>
      <c r="C87" s="289" t="s">
        <v>891</v>
      </c>
      <c r="D87" s="289"/>
      <c r="E87" s="289"/>
      <c r="F87" s="312" t="s">
        <v>878</v>
      </c>
      <c r="G87" s="313"/>
      <c r="H87" s="289" t="s">
        <v>892</v>
      </c>
      <c r="I87" s="289" t="s">
        <v>874</v>
      </c>
      <c r="J87" s="289">
        <v>50</v>
      </c>
      <c r="K87" s="303"/>
    </row>
    <row r="88" s="1" customFormat="1" ht="15" customHeight="1">
      <c r="B88" s="314"/>
      <c r="C88" s="289" t="s">
        <v>893</v>
      </c>
      <c r="D88" s="289"/>
      <c r="E88" s="289"/>
      <c r="F88" s="312" t="s">
        <v>878</v>
      </c>
      <c r="G88" s="313"/>
      <c r="H88" s="289" t="s">
        <v>894</v>
      </c>
      <c r="I88" s="289" t="s">
        <v>874</v>
      </c>
      <c r="J88" s="289">
        <v>20</v>
      </c>
      <c r="K88" s="303"/>
    </row>
    <row r="89" s="1" customFormat="1" ht="15" customHeight="1">
      <c r="B89" s="314"/>
      <c r="C89" s="289" t="s">
        <v>895</v>
      </c>
      <c r="D89" s="289"/>
      <c r="E89" s="289"/>
      <c r="F89" s="312" t="s">
        <v>878</v>
      </c>
      <c r="G89" s="313"/>
      <c r="H89" s="289" t="s">
        <v>896</v>
      </c>
      <c r="I89" s="289" t="s">
        <v>874</v>
      </c>
      <c r="J89" s="289">
        <v>20</v>
      </c>
      <c r="K89" s="303"/>
    </row>
    <row r="90" s="1" customFormat="1" ht="15" customHeight="1">
      <c r="B90" s="314"/>
      <c r="C90" s="289" t="s">
        <v>897</v>
      </c>
      <c r="D90" s="289"/>
      <c r="E90" s="289"/>
      <c r="F90" s="312" t="s">
        <v>878</v>
      </c>
      <c r="G90" s="313"/>
      <c r="H90" s="289" t="s">
        <v>898</v>
      </c>
      <c r="I90" s="289" t="s">
        <v>874</v>
      </c>
      <c r="J90" s="289">
        <v>50</v>
      </c>
      <c r="K90" s="303"/>
    </row>
    <row r="91" s="1" customFormat="1" ht="15" customHeight="1">
      <c r="B91" s="314"/>
      <c r="C91" s="289" t="s">
        <v>899</v>
      </c>
      <c r="D91" s="289"/>
      <c r="E91" s="289"/>
      <c r="F91" s="312" t="s">
        <v>878</v>
      </c>
      <c r="G91" s="313"/>
      <c r="H91" s="289" t="s">
        <v>899</v>
      </c>
      <c r="I91" s="289" t="s">
        <v>874</v>
      </c>
      <c r="J91" s="289">
        <v>50</v>
      </c>
      <c r="K91" s="303"/>
    </row>
    <row r="92" s="1" customFormat="1" ht="15" customHeight="1">
      <c r="B92" s="314"/>
      <c r="C92" s="289" t="s">
        <v>900</v>
      </c>
      <c r="D92" s="289"/>
      <c r="E92" s="289"/>
      <c r="F92" s="312" t="s">
        <v>878</v>
      </c>
      <c r="G92" s="313"/>
      <c r="H92" s="289" t="s">
        <v>901</v>
      </c>
      <c r="I92" s="289" t="s">
        <v>874</v>
      </c>
      <c r="J92" s="289">
        <v>255</v>
      </c>
      <c r="K92" s="303"/>
    </row>
    <row r="93" s="1" customFormat="1" ht="15" customHeight="1">
      <c r="B93" s="314"/>
      <c r="C93" s="289" t="s">
        <v>902</v>
      </c>
      <c r="D93" s="289"/>
      <c r="E93" s="289"/>
      <c r="F93" s="312" t="s">
        <v>872</v>
      </c>
      <c r="G93" s="313"/>
      <c r="H93" s="289" t="s">
        <v>903</v>
      </c>
      <c r="I93" s="289" t="s">
        <v>904</v>
      </c>
      <c r="J93" s="289"/>
      <c r="K93" s="303"/>
    </row>
    <row r="94" s="1" customFormat="1" ht="15" customHeight="1">
      <c r="B94" s="314"/>
      <c r="C94" s="289" t="s">
        <v>905</v>
      </c>
      <c r="D94" s="289"/>
      <c r="E94" s="289"/>
      <c r="F94" s="312" t="s">
        <v>872</v>
      </c>
      <c r="G94" s="313"/>
      <c r="H94" s="289" t="s">
        <v>906</v>
      </c>
      <c r="I94" s="289" t="s">
        <v>907</v>
      </c>
      <c r="J94" s="289"/>
      <c r="K94" s="303"/>
    </row>
    <row r="95" s="1" customFormat="1" ht="15" customHeight="1">
      <c r="B95" s="314"/>
      <c r="C95" s="289" t="s">
        <v>908</v>
      </c>
      <c r="D95" s="289"/>
      <c r="E95" s="289"/>
      <c r="F95" s="312" t="s">
        <v>872</v>
      </c>
      <c r="G95" s="313"/>
      <c r="H95" s="289" t="s">
        <v>908</v>
      </c>
      <c r="I95" s="289" t="s">
        <v>907</v>
      </c>
      <c r="J95" s="289"/>
      <c r="K95" s="303"/>
    </row>
    <row r="96" s="1" customFormat="1" ht="15" customHeight="1">
      <c r="B96" s="314"/>
      <c r="C96" s="289" t="s">
        <v>36</v>
      </c>
      <c r="D96" s="289"/>
      <c r="E96" s="289"/>
      <c r="F96" s="312" t="s">
        <v>872</v>
      </c>
      <c r="G96" s="313"/>
      <c r="H96" s="289" t="s">
        <v>909</v>
      </c>
      <c r="I96" s="289" t="s">
        <v>907</v>
      </c>
      <c r="J96" s="289"/>
      <c r="K96" s="303"/>
    </row>
    <row r="97" s="1" customFormat="1" ht="15" customHeight="1">
      <c r="B97" s="314"/>
      <c r="C97" s="289" t="s">
        <v>46</v>
      </c>
      <c r="D97" s="289"/>
      <c r="E97" s="289"/>
      <c r="F97" s="312" t="s">
        <v>872</v>
      </c>
      <c r="G97" s="313"/>
      <c r="H97" s="289" t="s">
        <v>910</v>
      </c>
      <c r="I97" s="289" t="s">
        <v>907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911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866</v>
      </c>
      <c r="D103" s="304"/>
      <c r="E103" s="304"/>
      <c r="F103" s="304" t="s">
        <v>867</v>
      </c>
      <c r="G103" s="305"/>
      <c r="H103" s="304" t="s">
        <v>52</v>
      </c>
      <c r="I103" s="304" t="s">
        <v>55</v>
      </c>
      <c r="J103" s="304" t="s">
        <v>868</v>
      </c>
      <c r="K103" s="303"/>
    </row>
    <row r="104" s="1" customFormat="1" ht="17.25" customHeight="1">
      <c r="B104" s="301"/>
      <c r="C104" s="306" t="s">
        <v>869</v>
      </c>
      <c r="D104" s="306"/>
      <c r="E104" s="306"/>
      <c r="F104" s="307" t="s">
        <v>870</v>
      </c>
      <c r="G104" s="308"/>
      <c r="H104" s="306"/>
      <c r="I104" s="306"/>
      <c r="J104" s="306" t="s">
        <v>871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51</v>
      </c>
      <c r="D106" s="311"/>
      <c r="E106" s="311"/>
      <c r="F106" s="312" t="s">
        <v>872</v>
      </c>
      <c r="G106" s="289"/>
      <c r="H106" s="289" t="s">
        <v>912</v>
      </c>
      <c r="I106" s="289" t="s">
        <v>874</v>
      </c>
      <c r="J106" s="289">
        <v>20</v>
      </c>
      <c r="K106" s="303"/>
    </row>
    <row r="107" s="1" customFormat="1" ht="15" customHeight="1">
      <c r="B107" s="301"/>
      <c r="C107" s="289" t="s">
        <v>875</v>
      </c>
      <c r="D107" s="289"/>
      <c r="E107" s="289"/>
      <c r="F107" s="312" t="s">
        <v>872</v>
      </c>
      <c r="G107" s="289"/>
      <c r="H107" s="289" t="s">
        <v>912</v>
      </c>
      <c r="I107" s="289" t="s">
        <v>874</v>
      </c>
      <c r="J107" s="289">
        <v>120</v>
      </c>
      <c r="K107" s="303"/>
    </row>
    <row r="108" s="1" customFormat="1" ht="15" customHeight="1">
      <c r="B108" s="314"/>
      <c r="C108" s="289" t="s">
        <v>877</v>
      </c>
      <c r="D108" s="289"/>
      <c r="E108" s="289"/>
      <c r="F108" s="312" t="s">
        <v>878</v>
      </c>
      <c r="G108" s="289"/>
      <c r="H108" s="289" t="s">
        <v>912</v>
      </c>
      <c r="I108" s="289" t="s">
        <v>874</v>
      </c>
      <c r="J108" s="289">
        <v>50</v>
      </c>
      <c r="K108" s="303"/>
    </row>
    <row r="109" s="1" customFormat="1" ht="15" customHeight="1">
      <c r="B109" s="314"/>
      <c r="C109" s="289" t="s">
        <v>880</v>
      </c>
      <c r="D109" s="289"/>
      <c r="E109" s="289"/>
      <c r="F109" s="312" t="s">
        <v>872</v>
      </c>
      <c r="G109" s="289"/>
      <c r="H109" s="289" t="s">
        <v>912</v>
      </c>
      <c r="I109" s="289" t="s">
        <v>882</v>
      </c>
      <c r="J109" s="289"/>
      <c r="K109" s="303"/>
    </row>
    <row r="110" s="1" customFormat="1" ht="15" customHeight="1">
      <c r="B110" s="314"/>
      <c r="C110" s="289" t="s">
        <v>891</v>
      </c>
      <c r="D110" s="289"/>
      <c r="E110" s="289"/>
      <c r="F110" s="312" t="s">
        <v>878</v>
      </c>
      <c r="G110" s="289"/>
      <c r="H110" s="289" t="s">
        <v>912</v>
      </c>
      <c r="I110" s="289" t="s">
        <v>874</v>
      </c>
      <c r="J110" s="289">
        <v>50</v>
      </c>
      <c r="K110" s="303"/>
    </row>
    <row r="111" s="1" customFormat="1" ht="15" customHeight="1">
      <c r="B111" s="314"/>
      <c r="C111" s="289" t="s">
        <v>899</v>
      </c>
      <c r="D111" s="289"/>
      <c r="E111" s="289"/>
      <c r="F111" s="312" t="s">
        <v>878</v>
      </c>
      <c r="G111" s="289"/>
      <c r="H111" s="289" t="s">
        <v>912</v>
      </c>
      <c r="I111" s="289" t="s">
        <v>874</v>
      </c>
      <c r="J111" s="289">
        <v>50</v>
      </c>
      <c r="K111" s="303"/>
    </row>
    <row r="112" s="1" customFormat="1" ht="15" customHeight="1">
      <c r="B112" s="314"/>
      <c r="C112" s="289" t="s">
        <v>897</v>
      </c>
      <c r="D112" s="289"/>
      <c r="E112" s="289"/>
      <c r="F112" s="312" t="s">
        <v>878</v>
      </c>
      <c r="G112" s="289"/>
      <c r="H112" s="289" t="s">
        <v>912</v>
      </c>
      <c r="I112" s="289" t="s">
        <v>874</v>
      </c>
      <c r="J112" s="289">
        <v>50</v>
      </c>
      <c r="K112" s="303"/>
    </row>
    <row r="113" s="1" customFormat="1" ht="15" customHeight="1">
      <c r="B113" s="314"/>
      <c r="C113" s="289" t="s">
        <v>51</v>
      </c>
      <c r="D113" s="289"/>
      <c r="E113" s="289"/>
      <c r="F113" s="312" t="s">
        <v>872</v>
      </c>
      <c r="G113" s="289"/>
      <c r="H113" s="289" t="s">
        <v>913</v>
      </c>
      <c r="I113" s="289" t="s">
        <v>874</v>
      </c>
      <c r="J113" s="289">
        <v>20</v>
      </c>
      <c r="K113" s="303"/>
    </row>
    <row r="114" s="1" customFormat="1" ht="15" customHeight="1">
      <c r="B114" s="314"/>
      <c r="C114" s="289" t="s">
        <v>914</v>
      </c>
      <c r="D114" s="289"/>
      <c r="E114" s="289"/>
      <c r="F114" s="312" t="s">
        <v>872</v>
      </c>
      <c r="G114" s="289"/>
      <c r="H114" s="289" t="s">
        <v>915</v>
      </c>
      <c r="I114" s="289" t="s">
        <v>874</v>
      </c>
      <c r="J114" s="289">
        <v>120</v>
      </c>
      <c r="K114" s="303"/>
    </row>
    <row r="115" s="1" customFormat="1" ht="15" customHeight="1">
      <c r="B115" s="314"/>
      <c r="C115" s="289" t="s">
        <v>36</v>
      </c>
      <c r="D115" s="289"/>
      <c r="E115" s="289"/>
      <c r="F115" s="312" t="s">
        <v>872</v>
      </c>
      <c r="G115" s="289"/>
      <c r="H115" s="289" t="s">
        <v>916</v>
      </c>
      <c r="I115" s="289" t="s">
        <v>907</v>
      </c>
      <c r="J115" s="289"/>
      <c r="K115" s="303"/>
    </row>
    <row r="116" s="1" customFormat="1" ht="15" customHeight="1">
      <c r="B116" s="314"/>
      <c r="C116" s="289" t="s">
        <v>46</v>
      </c>
      <c r="D116" s="289"/>
      <c r="E116" s="289"/>
      <c r="F116" s="312" t="s">
        <v>872</v>
      </c>
      <c r="G116" s="289"/>
      <c r="H116" s="289" t="s">
        <v>917</v>
      </c>
      <c r="I116" s="289" t="s">
        <v>907</v>
      </c>
      <c r="J116" s="289"/>
      <c r="K116" s="303"/>
    </row>
    <row r="117" s="1" customFormat="1" ht="15" customHeight="1">
      <c r="B117" s="314"/>
      <c r="C117" s="289" t="s">
        <v>55</v>
      </c>
      <c r="D117" s="289"/>
      <c r="E117" s="289"/>
      <c r="F117" s="312" t="s">
        <v>872</v>
      </c>
      <c r="G117" s="289"/>
      <c r="H117" s="289" t="s">
        <v>918</v>
      </c>
      <c r="I117" s="289" t="s">
        <v>919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920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866</v>
      </c>
      <c r="D123" s="304"/>
      <c r="E123" s="304"/>
      <c r="F123" s="304" t="s">
        <v>867</v>
      </c>
      <c r="G123" s="305"/>
      <c r="H123" s="304" t="s">
        <v>52</v>
      </c>
      <c r="I123" s="304" t="s">
        <v>55</v>
      </c>
      <c r="J123" s="304" t="s">
        <v>868</v>
      </c>
      <c r="K123" s="333"/>
    </row>
    <row r="124" s="1" customFormat="1" ht="17.25" customHeight="1">
      <c r="B124" s="332"/>
      <c r="C124" s="306" t="s">
        <v>869</v>
      </c>
      <c r="D124" s="306"/>
      <c r="E124" s="306"/>
      <c r="F124" s="307" t="s">
        <v>870</v>
      </c>
      <c r="G124" s="308"/>
      <c r="H124" s="306"/>
      <c r="I124" s="306"/>
      <c r="J124" s="306" t="s">
        <v>871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875</v>
      </c>
      <c r="D126" s="311"/>
      <c r="E126" s="311"/>
      <c r="F126" s="312" t="s">
        <v>872</v>
      </c>
      <c r="G126" s="289"/>
      <c r="H126" s="289" t="s">
        <v>912</v>
      </c>
      <c r="I126" s="289" t="s">
        <v>874</v>
      </c>
      <c r="J126" s="289">
        <v>120</v>
      </c>
      <c r="K126" s="337"/>
    </row>
    <row r="127" s="1" customFormat="1" ht="15" customHeight="1">
      <c r="B127" s="334"/>
      <c r="C127" s="289" t="s">
        <v>921</v>
      </c>
      <c r="D127" s="289"/>
      <c r="E127" s="289"/>
      <c r="F127" s="312" t="s">
        <v>872</v>
      </c>
      <c r="G127" s="289"/>
      <c r="H127" s="289" t="s">
        <v>922</v>
      </c>
      <c r="I127" s="289" t="s">
        <v>874</v>
      </c>
      <c r="J127" s="289" t="s">
        <v>923</v>
      </c>
      <c r="K127" s="337"/>
    </row>
    <row r="128" s="1" customFormat="1" ht="15" customHeight="1">
      <c r="B128" s="334"/>
      <c r="C128" s="289" t="s">
        <v>820</v>
      </c>
      <c r="D128" s="289"/>
      <c r="E128" s="289"/>
      <c r="F128" s="312" t="s">
        <v>872</v>
      </c>
      <c r="G128" s="289"/>
      <c r="H128" s="289" t="s">
        <v>924</v>
      </c>
      <c r="I128" s="289" t="s">
        <v>874</v>
      </c>
      <c r="J128" s="289" t="s">
        <v>923</v>
      </c>
      <c r="K128" s="337"/>
    </row>
    <row r="129" s="1" customFormat="1" ht="15" customHeight="1">
      <c r="B129" s="334"/>
      <c r="C129" s="289" t="s">
        <v>883</v>
      </c>
      <c r="D129" s="289"/>
      <c r="E129" s="289"/>
      <c r="F129" s="312" t="s">
        <v>878</v>
      </c>
      <c r="G129" s="289"/>
      <c r="H129" s="289" t="s">
        <v>884</v>
      </c>
      <c r="I129" s="289" t="s">
        <v>874</v>
      </c>
      <c r="J129" s="289">
        <v>15</v>
      </c>
      <c r="K129" s="337"/>
    </row>
    <row r="130" s="1" customFormat="1" ht="15" customHeight="1">
      <c r="B130" s="334"/>
      <c r="C130" s="315" t="s">
        <v>885</v>
      </c>
      <c r="D130" s="315"/>
      <c r="E130" s="315"/>
      <c r="F130" s="316" t="s">
        <v>878</v>
      </c>
      <c r="G130" s="315"/>
      <c r="H130" s="315" t="s">
        <v>886</v>
      </c>
      <c r="I130" s="315" t="s">
        <v>874</v>
      </c>
      <c r="J130" s="315">
        <v>15</v>
      </c>
      <c r="K130" s="337"/>
    </row>
    <row r="131" s="1" customFormat="1" ht="15" customHeight="1">
      <c r="B131" s="334"/>
      <c r="C131" s="315" t="s">
        <v>887</v>
      </c>
      <c r="D131" s="315"/>
      <c r="E131" s="315"/>
      <c r="F131" s="316" t="s">
        <v>878</v>
      </c>
      <c r="G131" s="315"/>
      <c r="H131" s="315" t="s">
        <v>888</v>
      </c>
      <c r="I131" s="315" t="s">
        <v>874</v>
      </c>
      <c r="J131" s="315">
        <v>20</v>
      </c>
      <c r="K131" s="337"/>
    </row>
    <row r="132" s="1" customFormat="1" ht="15" customHeight="1">
      <c r="B132" s="334"/>
      <c r="C132" s="315" t="s">
        <v>889</v>
      </c>
      <c r="D132" s="315"/>
      <c r="E132" s="315"/>
      <c r="F132" s="316" t="s">
        <v>878</v>
      </c>
      <c r="G132" s="315"/>
      <c r="H132" s="315" t="s">
        <v>890</v>
      </c>
      <c r="I132" s="315" t="s">
        <v>874</v>
      </c>
      <c r="J132" s="315">
        <v>20</v>
      </c>
      <c r="K132" s="337"/>
    </row>
    <row r="133" s="1" customFormat="1" ht="15" customHeight="1">
      <c r="B133" s="334"/>
      <c r="C133" s="289" t="s">
        <v>877</v>
      </c>
      <c r="D133" s="289"/>
      <c r="E133" s="289"/>
      <c r="F133" s="312" t="s">
        <v>878</v>
      </c>
      <c r="G133" s="289"/>
      <c r="H133" s="289" t="s">
        <v>912</v>
      </c>
      <c r="I133" s="289" t="s">
        <v>874</v>
      </c>
      <c r="J133" s="289">
        <v>50</v>
      </c>
      <c r="K133" s="337"/>
    </row>
    <row r="134" s="1" customFormat="1" ht="15" customHeight="1">
      <c r="B134" s="334"/>
      <c r="C134" s="289" t="s">
        <v>891</v>
      </c>
      <c r="D134" s="289"/>
      <c r="E134" s="289"/>
      <c r="F134" s="312" t="s">
        <v>878</v>
      </c>
      <c r="G134" s="289"/>
      <c r="H134" s="289" t="s">
        <v>912</v>
      </c>
      <c r="I134" s="289" t="s">
        <v>874</v>
      </c>
      <c r="J134" s="289">
        <v>50</v>
      </c>
      <c r="K134" s="337"/>
    </row>
    <row r="135" s="1" customFormat="1" ht="15" customHeight="1">
      <c r="B135" s="334"/>
      <c r="C135" s="289" t="s">
        <v>897</v>
      </c>
      <c r="D135" s="289"/>
      <c r="E135" s="289"/>
      <c r="F135" s="312" t="s">
        <v>878</v>
      </c>
      <c r="G135" s="289"/>
      <c r="H135" s="289" t="s">
        <v>912</v>
      </c>
      <c r="I135" s="289" t="s">
        <v>874</v>
      </c>
      <c r="J135" s="289">
        <v>50</v>
      </c>
      <c r="K135" s="337"/>
    </row>
    <row r="136" s="1" customFormat="1" ht="15" customHeight="1">
      <c r="B136" s="334"/>
      <c r="C136" s="289" t="s">
        <v>899</v>
      </c>
      <c r="D136" s="289"/>
      <c r="E136" s="289"/>
      <c r="F136" s="312" t="s">
        <v>878</v>
      </c>
      <c r="G136" s="289"/>
      <c r="H136" s="289" t="s">
        <v>912</v>
      </c>
      <c r="I136" s="289" t="s">
        <v>874</v>
      </c>
      <c r="J136" s="289">
        <v>50</v>
      </c>
      <c r="K136" s="337"/>
    </row>
    <row r="137" s="1" customFormat="1" ht="15" customHeight="1">
      <c r="B137" s="334"/>
      <c r="C137" s="289" t="s">
        <v>900</v>
      </c>
      <c r="D137" s="289"/>
      <c r="E137" s="289"/>
      <c r="F137" s="312" t="s">
        <v>878</v>
      </c>
      <c r="G137" s="289"/>
      <c r="H137" s="289" t="s">
        <v>925</v>
      </c>
      <c r="I137" s="289" t="s">
        <v>874</v>
      </c>
      <c r="J137" s="289">
        <v>255</v>
      </c>
      <c r="K137" s="337"/>
    </row>
    <row r="138" s="1" customFormat="1" ht="15" customHeight="1">
      <c r="B138" s="334"/>
      <c r="C138" s="289" t="s">
        <v>902</v>
      </c>
      <c r="D138" s="289"/>
      <c r="E138" s="289"/>
      <c r="F138" s="312" t="s">
        <v>872</v>
      </c>
      <c r="G138" s="289"/>
      <c r="H138" s="289" t="s">
        <v>926</v>
      </c>
      <c r="I138" s="289" t="s">
        <v>904</v>
      </c>
      <c r="J138" s="289"/>
      <c r="K138" s="337"/>
    </row>
    <row r="139" s="1" customFormat="1" ht="15" customHeight="1">
      <c r="B139" s="334"/>
      <c r="C139" s="289" t="s">
        <v>905</v>
      </c>
      <c r="D139" s="289"/>
      <c r="E139" s="289"/>
      <c r="F139" s="312" t="s">
        <v>872</v>
      </c>
      <c r="G139" s="289"/>
      <c r="H139" s="289" t="s">
        <v>927</v>
      </c>
      <c r="I139" s="289" t="s">
        <v>907</v>
      </c>
      <c r="J139" s="289"/>
      <c r="K139" s="337"/>
    </row>
    <row r="140" s="1" customFormat="1" ht="15" customHeight="1">
      <c r="B140" s="334"/>
      <c r="C140" s="289" t="s">
        <v>908</v>
      </c>
      <c r="D140" s="289"/>
      <c r="E140" s="289"/>
      <c r="F140" s="312" t="s">
        <v>872</v>
      </c>
      <c r="G140" s="289"/>
      <c r="H140" s="289" t="s">
        <v>908</v>
      </c>
      <c r="I140" s="289" t="s">
        <v>907</v>
      </c>
      <c r="J140" s="289"/>
      <c r="K140" s="337"/>
    </row>
    <row r="141" s="1" customFormat="1" ht="15" customHeight="1">
      <c r="B141" s="334"/>
      <c r="C141" s="289" t="s">
        <v>36</v>
      </c>
      <c r="D141" s="289"/>
      <c r="E141" s="289"/>
      <c r="F141" s="312" t="s">
        <v>872</v>
      </c>
      <c r="G141" s="289"/>
      <c r="H141" s="289" t="s">
        <v>928</v>
      </c>
      <c r="I141" s="289" t="s">
        <v>907</v>
      </c>
      <c r="J141" s="289"/>
      <c r="K141" s="337"/>
    </row>
    <row r="142" s="1" customFormat="1" ht="15" customHeight="1">
      <c r="B142" s="334"/>
      <c r="C142" s="289" t="s">
        <v>929</v>
      </c>
      <c r="D142" s="289"/>
      <c r="E142" s="289"/>
      <c r="F142" s="312" t="s">
        <v>872</v>
      </c>
      <c r="G142" s="289"/>
      <c r="H142" s="289" t="s">
        <v>930</v>
      </c>
      <c r="I142" s="289" t="s">
        <v>907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931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866</v>
      </c>
      <c r="D148" s="304"/>
      <c r="E148" s="304"/>
      <c r="F148" s="304" t="s">
        <v>867</v>
      </c>
      <c r="G148" s="305"/>
      <c r="H148" s="304" t="s">
        <v>52</v>
      </c>
      <c r="I148" s="304" t="s">
        <v>55</v>
      </c>
      <c r="J148" s="304" t="s">
        <v>868</v>
      </c>
      <c r="K148" s="303"/>
    </row>
    <row r="149" s="1" customFormat="1" ht="17.25" customHeight="1">
      <c r="B149" s="301"/>
      <c r="C149" s="306" t="s">
        <v>869</v>
      </c>
      <c r="D149" s="306"/>
      <c r="E149" s="306"/>
      <c r="F149" s="307" t="s">
        <v>870</v>
      </c>
      <c r="G149" s="308"/>
      <c r="H149" s="306"/>
      <c r="I149" s="306"/>
      <c r="J149" s="306" t="s">
        <v>871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875</v>
      </c>
      <c r="D151" s="289"/>
      <c r="E151" s="289"/>
      <c r="F151" s="342" t="s">
        <v>872</v>
      </c>
      <c r="G151" s="289"/>
      <c r="H151" s="341" t="s">
        <v>912</v>
      </c>
      <c r="I151" s="341" t="s">
        <v>874</v>
      </c>
      <c r="J151" s="341">
        <v>120</v>
      </c>
      <c r="K151" s="337"/>
    </row>
    <row r="152" s="1" customFormat="1" ht="15" customHeight="1">
      <c r="B152" s="314"/>
      <c r="C152" s="341" t="s">
        <v>921</v>
      </c>
      <c r="D152" s="289"/>
      <c r="E152" s="289"/>
      <c r="F152" s="342" t="s">
        <v>872</v>
      </c>
      <c r="G152" s="289"/>
      <c r="H152" s="341" t="s">
        <v>932</v>
      </c>
      <c r="I152" s="341" t="s">
        <v>874</v>
      </c>
      <c r="J152" s="341" t="s">
        <v>923</v>
      </c>
      <c r="K152" s="337"/>
    </row>
    <row r="153" s="1" customFormat="1" ht="15" customHeight="1">
      <c r="B153" s="314"/>
      <c r="C153" s="341" t="s">
        <v>820</v>
      </c>
      <c r="D153" s="289"/>
      <c r="E153" s="289"/>
      <c r="F153" s="342" t="s">
        <v>872</v>
      </c>
      <c r="G153" s="289"/>
      <c r="H153" s="341" t="s">
        <v>933</v>
      </c>
      <c r="I153" s="341" t="s">
        <v>874</v>
      </c>
      <c r="J153" s="341" t="s">
        <v>923</v>
      </c>
      <c r="K153" s="337"/>
    </row>
    <row r="154" s="1" customFormat="1" ht="15" customHeight="1">
      <c r="B154" s="314"/>
      <c r="C154" s="341" t="s">
        <v>877</v>
      </c>
      <c r="D154" s="289"/>
      <c r="E154" s="289"/>
      <c r="F154" s="342" t="s">
        <v>878</v>
      </c>
      <c r="G154" s="289"/>
      <c r="H154" s="341" t="s">
        <v>912</v>
      </c>
      <c r="I154" s="341" t="s">
        <v>874</v>
      </c>
      <c r="J154" s="341">
        <v>50</v>
      </c>
      <c r="K154" s="337"/>
    </row>
    <row r="155" s="1" customFormat="1" ht="15" customHeight="1">
      <c r="B155" s="314"/>
      <c r="C155" s="341" t="s">
        <v>880</v>
      </c>
      <c r="D155" s="289"/>
      <c r="E155" s="289"/>
      <c r="F155" s="342" t="s">
        <v>872</v>
      </c>
      <c r="G155" s="289"/>
      <c r="H155" s="341" t="s">
        <v>912</v>
      </c>
      <c r="I155" s="341" t="s">
        <v>882</v>
      </c>
      <c r="J155" s="341"/>
      <c r="K155" s="337"/>
    </row>
    <row r="156" s="1" customFormat="1" ht="15" customHeight="1">
      <c r="B156" s="314"/>
      <c r="C156" s="341" t="s">
        <v>891</v>
      </c>
      <c r="D156" s="289"/>
      <c r="E156" s="289"/>
      <c r="F156" s="342" t="s">
        <v>878</v>
      </c>
      <c r="G156" s="289"/>
      <c r="H156" s="341" t="s">
        <v>912</v>
      </c>
      <c r="I156" s="341" t="s">
        <v>874</v>
      </c>
      <c r="J156" s="341">
        <v>50</v>
      </c>
      <c r="K156" s="337"/>
    </row>
    <row r="157" s="1" customFormat="1" ht="15" customHeight="1">
      <c r="B157" s="314"/>
      <c r="C157" s="341" t="s">
        <v>899</v>
      </c>
      <c r="D157" s="289"/>
      <c r="E157" s="289"/>
      <c r="F157" s="342" t="s">
        <v>878</v>
      </c>
      <c r="G157" s="289"/>
      <c r="H157" s="341" t="s">
        <v>912</v>
      </c>
      <c r="I157" s="341" t="s">
        <v>874</v>
      </c>
      <c r="J157" s="341">
        <v>50</v>
      </c>
      <c r="K157" s="337"/>
    </row>
    <row r="158" s="1" customFormat="1" ht="15" customHeight="1">
      <c r="B158" s="314"/>
      <c r="C158" s="341" t="s">
        <v>897</v>
      </c>
      <c r="D158" s="289"/>
      <c r="E158" s="289"/>
      <c r="F158" s="342" t="s">
        <v>878</v>
      </c>
      <c r="G158" s="289"/>
      <c r="H158" s="341" t="s">
        <v>912</v>
      </c>
      <c r="I158" s="341" t="s">
        <v>874</v>
      </c>
      <c r="J158" s="341">
        <v>50</v>
      </c>
      <c r="K158" s="337"/>
    </row>
    <row r="159" s="1" customFormat="1" ht="15" customHeight="1">
      <c r="B159" s="314"/>
      <c r="C159" s="341" t="s">
        <v>101</v>
      </c>
      <c r="D159" s="289"/>
      <c r="E159" s="289"/>
      <c r="F159" s="342" t="s">
        <v>872</v>
      </c>
      <c r="G159" s="289"/>
      <c r="H159" s="341" t="s">
        <v>934</v>
      </c>
      <c r="I159" s="341" t="s">
        <v>874</v>
      </c>
      <c r="J159" s="341" t="s">
        <v>935</v>
      </c>
      <c r="K159" s="337"/>
    </row>
    <row r="160" s="1" customFormat="1" ht="15" customHeight="1">
      <c r="B160" s="314"/>
      <c r="C160" s="341" t="s">
        <v>936</v>
      </c>
      <c r="D160" s="289"/>
      <c r="E160" s="289"/>
      <c r="F160" s="342" t="s">
        <v>872</v>
      </c>
      <c r="G160" s="289"/>
      <c r="H160" s="341" t="s">
        <v>937</v>
      </c>
      <c r="I160" s="341" t="s">
        <v>907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938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866</v>
      </c>
      <c r="D166" s="304"/>
      <c r="E166" s="304"/>
      <c r="F166" s="304" t="s">
        <v>867</v>
      </c>
      <c r="G166" s="346"/>
      <c r="H166" s="347" t="s">
        <v>52</v>
      </c>
      <c r="I166" s="347" t="s">
        <v>55</v>
      </c>
      <c r="J166" s="304" t="s">
        <v>868</v>
      </c>
      <c r="K166" s="281"/>
    </row>
    <row r="167" s="1" customFormat="1" ht="17.25" customHeight="1">
      <c r="B167" s="282"/>
      <c r="C167" s="306" t="s">
        <v>869</v>
      </c>
      <c r="D167" s="306"/>
      <c r="E167" s="306"/>
      <c r="F167" s="307" t="s">
        <v>870</v>
      </c>
      <c r="G167" s="348"/>
      <c r="H167" s="349"/>
      <c r="I167" s="349"/>
      <c r="J167" s="306" t="s">
        <v>871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875</v>
      </c>
      <c r="D169" s="289"/>
      <c r="E169" s="289"/>
      <c r="F169" s="312" t="s">
        <v>872</v>
      </c>
      <c r="G169" s="289"/>
      <c r="H169" s="289" t="s">
        <v>912</v>
      </c>
      <c r="I169" s="289" t="s">
        <v>874</v>
      </c>
      <c r="J169" s="289">
        <v>120</v>
      </c>
      <c r="K169" s="337"/>
    </row>
    <row r="170" s="1" customFormat="1" ht="15" customHeight="1">
      <c r="B170" s="314"/>
      <c r="C170" s="289" t="s">
        <v>921</v>
      </c>
      <c r="D170" s="289"/>
      <c r="E170" s="289"/>
      <c r="F170" s="312" t="s">
        <v>872</v>
      </c>
      <c r="G170" s="289"/>
      <c r="H170" s="289" t="s">
        <v>922</v>
      </c>
      <c r="I170" s="289" t="s">
        <v>874</v>
      </c>
      <c r="J170" s="289" t="s">
        <v>923</v>
      </c>
      <c r="K170" s="337"/>
    </row>
    <row r="171" s="1" customFormat="1" ht="15" customHeight="1">
      <c r="B171" s="314"/>
      <c r="C171" s="289" t="s">
        <v>820</v>
      </c>
      <c r="D171" s="289"/>
      <c r="E171" s="289"/>
      <c r="F171" s="312" t="s">
        <v>872</v>
      </c>
      <c r="G171" s="289"/>
      <c r="H171" s="289" t="s">
        <v>939</v>
      </c>
      <c r="I171" s="289" t="s">
        <v>874</v>
      </c>
      <c r="J171" s="289" t="s">
        <v>923</v>
      </c>
      <c r="K171" s="337"/>
    </row>
    <row r="172" s="1" customFormat="1" ht="15" customHeight="1">
      <c r="B172" s="314"/>
      <c r="C172" s="289" t="s">
        <v>877</v>
      </c>
      <c r="D172" s="289"/>
      <c r="E172" s="289"/>
      <c r="F172" s="312" t="s">
        <v>878</v>
      </c>
      <c r="G172" s="289"/>
      <c r="H172" s="289" t="s">
        <v>939</v>
      </c>
      <c r="I172" s="289" t="s">
        <v>874</v>
      </c>
      <c r="J172" s="289">
        <v>50</v>
      </c>
      <c r="K172" s="337"/>
    </row>
    <row r="173" s="1" customFormat="1" ht="15" customHeight="1">
      <c r="B173" s="314"/>
      <c r="C173" s="289" t="s">
        <v>880</v>
      </c>
      <c r="D173" s="289"/>
      <c r="E173" s="289"/>
      <c r="F173" s="312" t="s">
        <v>872</v>
      </c>
      <c r="G173" s="289"/>
      <c r="H173" s="289" t="s">
        <v>939</v>
      </c>
      <c r="I173" s="289" t="s">
        <v>882</v>
      </c>
      <c r="J173" s="289"/>
      <c r="K173" s="337"/>
    </row>
    <row r="174" s="1" customFormat="1" ht="15" customHeight="1">
      <c r="B174" s="314"/>
      <c r="C174" s="289" t="s">
        <v>891</v>
      </c>
      <c r="D174" s="289"/>
      <c r="E174" s="289"/>
      <c r="F174" s="312" t="s">
        <v>878</v>
      </c>
      <c r="G174" s="289"/>
      <c r="H174" s="289" t="s">
        <v>939</v>
      </c>
      <c r="I174" s="289" t="s">
        <v>874</v>
      </c>
      <c r="J174" s="289">
        <v>50</v>
      </c>
      <c r="K174" s="337"/>
    </row>
    <row r="175" s="1" customFormat="1" ht="15" customHeight="1">
      <c r="B175" s="314"/>
      <c r="C175" s="289" t="s">
        <v>899</v>
      </c>
      <c r="D175" s="289"/>
      <c r="E175" s="289"/>
      <c r="F175" s="312" t="s">
        <v>878</v>
      </c>
      <c r="G175" s="289"/>
      <c r="H175" s="289" t="s">
        <v>939</v>
      </c>
      <c r="I175" s="289" t="s">
        <v>874</v>
      </c>
      <c r="J175" s="289">
        <v>50</v>
      </c>
      <c r="K175" s="337"/>
    </row>
    <row r="176" s="1" customFormat="1" ht="15" customHeight="1">
      <c r="B176" s="314"/>
      <c r="C176" s="289" t="s">
        <v>897</v>
      </c>
      <c r="D176" s="289"/>
      <c r="E176" s="289"/>
      <c r="F176" s="312" t="s">
        <v>878</v>
      </c>
      <c r="G176" s="289"/>
      <c r="H176" s="289" t="s">
        <v>939</v>
      </c>
      <c r="I176" s="289" t="s">
        <v>874</v>
      </c>
      <c r="J176" s="289">
        <v>50</v>
      </c>
      <c r="K176" s="337"/>
    </row>
    <row r="177" s="1" customFormat="1" ht="15" customHeight="1">
      <c r="B177" s="314"/>
      <c r="C177" s="289" t="s">
        <v>108</v>
      </c>
      <c r="D177" s="289"/>
      <c r="E177" s="289"/>
      <c r="F177" s="312" t="s">
        <v>872</v>
      </c>
      <c r="G177" s="289"/>
      <c r="H177" s="289" t="s">
        <v>940</v>
      </c>
      <c r="I177" s="289" t="s">
        <v>941</v>
      </c>
      <c r="J177" s="289"/>
      <c r="K177" s="337"/>
    </row>
    <row r="178" s="1" customFormat="1" ht="15" customHeight="1">
      <c r="B178" s="314"/>
      <c r="C178" s="289" t="s">
        <v>55</v>
      </c>
      <c r="D178" s="289"/>
      <c r="E178" s="289"/>
      <c r="F178" s="312" t="s">
        <v>872</v>
      </c>
      <c r="G178" s="289"/>
      <c r="H178" s="289" t="s">
        <v>942</v>
      </c>
      <c r="I178" s="289" t="s">
        <v>943</v>
      </c>
      <c r="J178" s="289">
        <v>1</v>
      </c>
      <c r="K178" s="337"/>
    </row>
    <row r="179" s="1" customFormat="1" ht="15" customHeight="1">
      <c r="B179" s="314"/>
      <c r="C179" s="289" t="s">
        <v>51</v>
      </c>
      <c r="D179" s="289"/>
      <c r="E179" s="289"/>
      <c r="F179" s="312" t="s">
        <v>872</v>
      </c>
      <c r="G179" s="289"/>
      <c r="H179" s="289" t="s">
        <v>944</v>
      </c>
      <c r="I179" s="289" t="s">
        <v>874</v>
      </c>
      <c r="J179" s="289">
        <v>20</v>
      </c>
      <c r="K179" s="337"/>
    </row>
    <row r="180" s="1" customFormat="1" ht="15" customHeight="1">
      <c r="B180" s="314"/>
      <c r="C180" s="289" t="s">
        <v>52</v>
      </c>
      <c r="D180" s="289"/>
      <c r="E180" s="289"/>
      <c r="F180" s="312" t="s">
        <v>872</v>
      </c>
      <c r="G180" s="289"/>
      <c r="H180" s="289" t="s">
        <v>945</v>
      </c>
      <c r="I180" s="289" t="s">
        <v>874</v>
      </c>
      <c r="J180" s="289">
        <v>255</v>
      </c>
      <c r="K180" s="337"/>
    </row>
    <row r="181" s="1" customFormat="1" ht="15" customHeight="1">
      <c r="B181" s="314"/>
      <c r="C181" s="289" t="s">
        <v>109</v>
      </c>
      <c r="D181" s="289"/>
      <c r="E181" s="289"/>
      <c r="F181" s="312" t="s">
        <v>872</v>
      </c>
      <c r="G181" s="289"/>
      <c r="H181" s="289" t="s">
        <v>836</v>
      </c>
      <c r="I181" s="289" t="s">
        <v>874</v>
      </c>
      <c r="J181" s="289">
        <v>10</v>
      </c>
      <c r="K181" s="337"/>
    </row>
    <row r="182" s="1" customFormat="1" ht="15" customHeight="1">
      <c r="B182" s="314"/>
      <c r="C182" s="289" t="s">
        <v>110</v>
      </c>
      <c r="D182" s="289"/>
      <c r="E182" s="289"/>
      <c r="F182" s="312" t="s">
        <v>872</v>
      </c>
      <c r="G182" s="289"/>
      <c r="H182" s="289" t="s">
        <v>946</v>
      </c>
      <c r="I182" s="289" t="s">
        <v>907</v>
      </c>
      <c r="J182" s="289"/>
      <c r="K182" s="337"/>
    </row>
    <row r="183" s="1" customFormat="1" ht="15" customHeight="1">
      <c r="B183" s="314"/>
      <c r="C183" s="289" t="s">
        <v>947</v>
      </c>
      <c r="D183" s="289"/>
      <c r="E183" s="289"/>
      <c r="F183" s="312" t="s">
        <v>872</v>
      </c>
      <c r="G183" s="289"/>
      <c r="H183" s="289" t="s">
        <v>948</v>
      </c>
      <c r="I183" s="289" t="s">
        <v>907</v>
      </c>
      <c r="J183" s="289"/>
      <c r="K183" s="337"/>
    </row>
    <row r="184" s="1" customFormat="1" ht="15" customHeight="1">
      <c r="B184" s="314"/>
      <c r="C184" s="289" t="s">
        <v>936</v>
      </c>
      <c r="D184" s="289"/>
      <c r="E184" s="289"/>
      <c r="F184" s="312" t="s">
        <v>872</v>
      </c>
      <c r="G184" s="289"/>
      <c r="H184" s="289" t="s">
        <v>949</v>
      </c>
      <c r="I184" s="289" t="s">
        <v>907</v>
      </c>
      <c r="J184" s="289"/>
      <c r="K184" s="337"/>
    </row>
    <row r="185" s="1" customFormat="1" ht="15" customHeight="1">
      <c r="B185" s="314"/>
      <c r="C185" s="289" t="s">
        <v>112</v>
      </c>
      <c r="D185" s="289"/>
      <c r="E185" s="289"/>
      <c r="F185" s="312" t="s">
        <v>878</v>
      </c>
      <c r="G185" s="289"/>
      <c r="H185" s="289" t="s">
        <v>950</v>
      </c>
      <c r="I185" s="289" t="s">
        <v>874</v>
      </c>
      <c r="J185" s="289">
        <v>50</v>
      </c>
      <c r="K185" s="337"/>
    </row>
    <row r="186" s="1" customFormat="1" ht="15" customHeight="1">
      <c r="B186" s="314"/>
      <c r="C186" s="289" t="s">
        <v>951</v>
      </c>
      <c r="D186" s="289"/>
      <c r="E186" s="289"/>
      <c r="F186" s="312" t="s">
        <v>878</v>
      </c>
      <c r="G186" s="289"/>
      <c r="H186" s="289" t="s">
        <v>952</v>
      </c>
      <c r="I186" s="289" t="s">
        <v>953</v>
      </c>
      <c r="J186" s="289"/>
      <c r="K186" s="337"/>
    </row>
    <row r="187" s="1" customFormat="1" ht="15" customHeight="1">
      <c r="B187" s="314"/>
      <c r="C187" s="289" t="s">
        <v>954</v>
      </c>
      <c r="D187" s="289"/>
      <c r="E187" s="289"/>
      <c r="F187" s="312" t="s">
        <v>878</v>
      </c>
      <c r="G187" s="289"/>
      <c r="H187" s="289" t="s">
        <v>955</v>
      </c>
      <c r="I187" s="289" t="s">
        <v>953</v>
      </c>
      <c r="J187" s="289"/>
      <c r="K187" s="337"/>
    </row>
    <row r="188" s="1" customFormat="1" ht="15" customHeight="1">
      <c r="B188" s="314"/>
      <c r="C188" s="289" t="s">
        <v>956</v>
      </c>
      <c r="D188" s="289"/>
      <c r="E188" s="289"/>
      <c r="F188" s="312" t="s">
        <v>878</v>
      </c>
      <c r="G188" s="289"/>
      <c r="H188" s="289" t="s">
        <v>957</v>
      </c>
      <c r="I188" s="289" t="s">
        <v>953</v>
      </c>
      <c r="J188" s="289"/>
      <c r="K188" s="337"/>
    </row>
    <row r="189" s="1" customFormat="1" ht="15" customHeight="1">
      <c r="B189" s="314"/>
      <c r="C189" s="350" t="s">
        <v>958</v>
      </c>
      <c r="D189" s="289"/>
      <c r="E189" s="289"/>
      <c r="F189" s="312" t="s">
        <v>878</v>
      </c>
      <c r="G189" s="289"/>
      <c r="H189" s="289" t="s">
        <v>959</v>
      </c>
      <c r="I189" s="289" t="s">
        <v>960</v>
      </c>
      <c r="J189" s="351" t="s">
        <v>961</v>
      </c>
      <c r="K189" s="337"/>
    </row>
    <row r="190" s="1" customFormat="1" ht="15" customHeight="1">
      <c r="B190" s="314"/>
      <c r="C190" s="350" t="s">
        <v>40</v>
      </c>
      <c r="D190" s="289"/>
      <c r="E190" s="289"/>
      <c r="F190" s="312" t="s">
        <v>872</v>
      </c>
      <c r="G190" s="289"/>
      <c r="H190" s="286" t="s">
        <v>962</v>
      </c>
      <c r="I190" s="289" t="s">
        <v>963</v>
      </c>
      <c r="J190" s="289"/>
      <c r="K190" s="337"/>
    </row>
    <row r="191" s="1" customFormat="1" ht="15" customHeight="1">
      <c r="B191" s="314"/>
      <c r="C191" s="350" t="s">
        <v>964</v>
      </c>
      <c r="D191" s="289"/>
      <c r="E191" s="289"/>
      <c r="F191" s="312" t="s">
        <v>872</v>
      </c>
      <c r="G191" s="289"/>
      <c r="H191" s="289" t="s">
        <v>965</v>
      </c>
      <c r="I191" s="289" t="s">
        <v>907</v>
      </c>
      <c r="J191" s="289"/>
      <c r="K191" s="337"/>
    </row>
    <row r="192" s="1" customFormat="1" ht="15" customHeight="1">
      <c r="B192" s="314"/>
      <c r="C192" s="350" t="s">
        <v>966</v>
      </c>
      <c r="D192" s="289"/>
      <c r="E192" s="289"/>
      <c r="F192" s="312" t="s">
        <v>872</v>
      </c>
      <c r="G192" s="289"/>
      <c r="H192" s="289" t="s">
        <v>967</v>
      </c>
      <c r="I192" s="289" t="s">
        <v>907</v>
      </c>
      <c r="J192" s="289"/>
      <c r="K192" s="337"/>
    </row>
    <row r="193" s="1" customFormat="1" ht="15" customHeight="1">
      <c r="B193" s="314"/>
      <c r="C193" s="350" t="s">
        <v>968</v>
      </c>
      <c r="D193" s="289"/>
      <c r="E193" s="289"/>
      <c r="F193" s="312" t="s">
        <v>878</v>
      </c>
      <c r="G193" s="289"/>
      <c r="H193" s="289" t="s">
        <v>969</v>
      </c>
      <c r="I193" s="289" t="s">
        <v>907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970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971</v>
      </c>
      <c r="D200" s="353"/>
      <c r="E200" s="353"/>
      <c r="F200" s="353" t="s">
        <v>972</v>
      </c>
      <c r="G200" s="354"/>
      <c r="H200" s="353" t="s">
        <v>973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963</v>
      </c>
      <c r="D202" s="289"/>
      <c r="E202" s="289"/>
      <c r="F202" s="312" t="s">
        <v>41</v>
      </c>
      <c r="G202" s="289"/>
      <c r="H202" s="289" t="s">
        <v>974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42</v>
      </c>
      <c r="G203" s="289"/>
      <c r="H203" s="289" t="s">
        <v>975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976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43</v>
      </c>
      <c r="G205" s="289"/>
      <c r="H205" s="289" t="s">
        <v>977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44</v>
      </c>
      <c r="G206" s="289"/>
      <c r="H206" s="289" t="s">
        <v>978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919</v>
      </c>
      <c r="D208" s="289"/>
      <c r="E208" s="289"/>
      <c r="F208" s="312" t="s">
        <v>77</v>
      </c>
      <c r="G208" s="289"/>
      <c r="H208" s="289" t="s">
        <v>979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816</v>
      </c>
      <c r="G209" s="289"/>
      <c r="H209" s="289" t="s">
        <v>817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814</v>
      </c>
      <c r="G210" s="289"/>
      <c r="H210" s="289" t="s">
        <v>980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95</v>
      </c>
      <c r="G211" s="350"/>
      <c r="H211" s="341" t="s">
        <v>758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818</v>
      </c>
      <c r="G212" s="350"/>
      <c r="H212" s="341" t="s">
        <v>981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943</v>
      </c>
      <c r="D214" s="289"/>
      <c r="E214" s="289"/>
      <c r="F214" s="312">
        <v>1</v>
      </c>
      <c r="G214" s="350"/>
      <c r="H214" s="341" t="s">
        <v>982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983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984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985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Matouš Adam Ing.</dc:creator>
  <cp:lastModifiedBy>Matouš Adam Ing.</cp:lastModifiedBy>
  <dcterms:created xsi:type="dcterms:W3CDTF">2023-08-01T10:55:47Z</dcterms:created>
  <dcterms:modified xsi:type="dcterms:W3CDTF">2023-08-01T10:55:56Z</dcterms:modified>
</cp:coreProperties>
</file>